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65416" windowWidth="12000" windowHeight="5055" tabRatio="876" activeTab="0"/>
  </bookViews>
  <sheets>
    <sheet name="knižničný fond" sheetId="1" r:id="rId1"/>
    <sheet name="výpožičky a služby" sheetId="2" r:id="rId2"/>
    <sheet name="používatelia" sheetId="3" r:id="rId3"/>
    <sheet name="Ďalšie údaje" sheetId="4" r:id="rId4"/>
    <sheet name="informačné technológie" sheetId="5" r:id="rId5"/>
    <sheet name="zamestnanci a hospodárenie" sheetId="6" r:id="rId6"/>
    <sheet name="List1" sheetId="7" state="hidden" r:id="rId7"/>
    <sheet name="čas" sheetId="8" r:id="rId8"/>
  </sheets>
  <definedNames/>
  <calcPr fullCalcOnLoad="1"/>
</workbook>
</file>

<file path=xl/sharedStrings.xml><?xml version="1.0" encoding="utf-8"?>
<sst xmlns="http://schemas.openxmlformats.org/spreadsheetml/2006/main" count="328" uniqueCount="269">
  <si>
    <t>knižnica</t>
  </si>
  <si>
    <t>knižničné jednotky</t>
  </si>
  <si>
    <t>krásna lit. pre dospelých</t>
  </si>
  <si>
    <t>odborná lit. pre deti</t>
  </si>
  <si>
    <t>knižničné jednotky spolu</t>
  </si>
  <si>
    <t>krásna lit. pre deti</t>
  </si>
  <si>
    <t>špeciálne dokumenty</t>
  </si>
  <si>
    <t>spolu</t>
  </si>
  <si>
    <t>rukopisy</t>
  </si>
  <si>
    <t>v tom</t>
  </si>
  <si>
    <t>z toho</t>
  </si>
  <si>
    <t>kúpou</t>
  </si>
  <si>
    <t>kontrolný súčet</t>
  </si>
  <si>
    <t>odb. lit. pre dospelých</t>
  </si>
  <si>
    <t>úbytky knižnič. jednotiek</t>
  </si>
  <si>
    <t>registrovaní používatelia</t>
  </si>
  <si>
    <t>z toho do 15 rokov</t>
  </si>
  <si>
    <t>výpožičky</t>
  </si>
  <si>
    <t>výpožičky spolu</t>
  </si>
  <si>
    <t>výpožičky periodík</t>
  </si>
  <si>
    <t>audio- vizuálne</t>
  </si>
  <si>
    <t>prezenčné výpožičky</t>
  </si>
  <si>
    <t>MVS iným knižniciam</t>
  </si>
  <si>
    <t>MVS z iných knižníc</t>
  </si>
  <si>
    <t>MMVS iným knižniciam</t>
  </si>
  <si>
    <t>MMVS z iných knižníc</t>
  </si>
  <si>
    <t>vzdelávacie a kult.-spoloč. podujatia</t>
  </si>
  <si>
    <t>odborné kurzy, porady, semináre</t>
  </si>
  <si>
    <t>edičná činnosť - počet titulov</t>
  </si>
  <si>
    <t>výstavba a rekonštrukcia</t>
  </si>
  <si>
    <t>ostatné kapitálové výdavky</t>
  </si>
  <si>
    <t>z toho poplatky za knižničné činnosti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</si>
  <si>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</si>
  <si>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</si>
  <si>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</si>
  <si>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</si>
  <si>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</si>
  <si>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</si>
  <si>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</si>
  <si>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</si>
  <si>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</si>
  <si>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</si>
  <si>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</si>
  <si>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</si>
  <si>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</si>
  <si>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</si>
  <si>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</si>
  <si>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</si>
  <si>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</si>
  <si>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</si>
  <si>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</si>
  <si>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</si>
  <si>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</si>
  <si>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</si>
  <si>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</si>
  <si>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</si>
  <si>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</si>
  <si>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</si>
  <si>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</si>
  <si>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</si>
  <si>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</si>
  <si>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knihy a zviazané periodiká</t>
  </si>
  <si>
    <t>z knižničných jednotiek spolu</t>
  </si>
  <si>
    <t>odborná literatúra pre dosp.</t>
  </si>
  <si>
    <t>krásna literatúra pre dospelých</t>
  </si>
  <si>
    <t>odborná literatúra pre deti</t>
  </si>
  <si>
    <t>krásna literatúra pre deti</t>
  </si>
  <si>
    <t>audiovizuál-ne dokumenty</t>
  </si>
  <si>
    <t>z toho zahraničné</t>
  </si>
  <si>
    <t>počet titulov dochádza-júcich periodík</t>
  </si>
  <si>
    <t>počet exemplárov dochádza-júcich periodík</t>
  </si>
  <si>
    <t>ročný prírastok knižničných jednotiek</t>
  </si>
  <si>
    <t>povinným výtlačkom</t>
  </si>
  <si>
    <t>darom</t>
  </si>
  <si>
    <t>bezodplat-ným prevodom</t>
  </si>
  <si>
    <t>ročný prírastok knižničných jednotiek spolu</t>
  </si>
  <si>
    <t>audiovi-zuálne dokumen-ty</t>
  </si>
  <si>
    <t>elektronic-ké dokumen-ty</t>
  </si>
  <si>
    <t>knižničné jednotky vo voľnom výbere</t>
  </si>
  <si>
    <t>knižničné jednotky spracov. automati-zovane</t>
  </si>
  <si>
    <t>výmenou</t>
  </si>
  <si>
    <t>počet študovní a čitární</t>
  </si>
  <si>
    <t>celková plocha knižnice v m2</t>
  </si>
  <si>
    <t>priemerný evidenčný počet zamestnancov (prepočítaný)</t>
  </si>
  <si>
    <t>z toho ženy</t>
  </si>
  <si>
    <t>zo štátneho rozpočtu</t>
  </si>
  <si>
    <t>z rozpočtu VÚC</t>
  </si>
  <si>
    <t>z rozpočtu obce</t>
  </si>
  <si>
    <t>tržby</t>
  </si>
  <si>
    <t>mzdové náklady/bez OON</t>
  </si>
  <si>
    <t>na nákup knižničného fondu</t>
  </si>
  <si>
    <t>z toho z prostried. štátneho rozpočtu</t>
  </si>
  <si>
    <t>Neprofesionálne knižnice</t>
  </si>
  <si>
    <t>SPOLU - Neprof. knižnice</t>
  </si>
  <si>
    <t>Mestské knižnice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</si>
  <si>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</si>
  <si>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</si>
  <si>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</si>
  <si>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</si>
  <si>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</si>
  <si>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</si>
  <si>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</si>
  <si>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</si>
  <si>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</si>
  <si>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</si>
  <si>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</si>
  <si>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</si>
  <si>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</si>
  <si>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</si>
  <si>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</si>
  <si>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elektronické dokumenty (vrátane digitálnych)</t>
  </si>
  <si>
    <t>mikroformy</t>
  </si>
  <si>
    <t>elektronické (vrátane digitálnych)</t>
  </si>
  <si>
    <t>iné výnosy</t>
  </si>
  <si>
    <t>Okres SVIDNÍK</t>
  </si>
  <si>
    <t>SPOLU - okr. Svidník</t>
  </si>
  <si>
    <t>Okres STROPKOV</t>
  </si>
  <si>
    <t>Stropkov</t>
  </si>
  <si>
    <t>Svidník</t>
  </si>
  <si>
    <t>SPOLU - okres STROPKOV</t>
  </si>
  <si>
    <t>od iných subjektov</t>
  </si>
  <si>
    <t>Giraltovce</t>
  </si>
  <si>
    <t>Iné špeciálne dokum.</t>
  </si>
  <si>
    <t>Iné špeciálne dokumenty</t>
  </si>
  <si>
    <t>počet vypracov. Bibliografií</t>
  </si>
  <si>
    <t>počet vypracov. rešerší</t>
  </si>
  <si>
    <t>počet študijných a čitateľských miest</t>
  </si>
  <si>
    <t>počet prevádz. hodín pre verejnosť za týždeň</t>
  </si>
  <si>
    <t>obyvatelia</t>
  </si>
  <si>
    <t>metodické konzultácie</t>
  </si>
  <si>
    <t>zamest. s VŠ knihovníckym vzdelaním</t>
  </si>
  <si>
    <t>&lt;&lt;&lt; z toho     ženy</t>
  </si>
  <si>
    <t>zamestnanci so  SŠ knihovn. vzdelaním</t>
  </si>
  <si>
    <r>
      <t>z toho</t>
    </r>
    <r>
      <rPr>
        <sz val="9"/>
        <rFont val="Arial"/>
        <family val="2"/>
      </rPr>
      <t xml:space="preserve"> zamest. vykonávajúci knihovnícke činnosti</t>
    </r>
  </si>
  <si>
    <r>
      <t>z toho</t>
    </r>
    <r>
      <rPr>
        <sz val="9"/>
        <rFont val="Arial"/>
        <family val="2"/>
      </rPr>
      <t xml:space="preserve"> priestory pre používate-ľov v m2</t>
    </r>
  </si>
  <si>
    <r>
      <t>z toho</t>
    </r>
    <r>
      <rPr>
        <sz val="9"/>
        <rFont val="Arial"/>
        <family val="2"/>
      </rPr>
      <t xml:space="preserve"> informatická výchova</t>
    </r>
  </si>
  <si>
    <t>kontrolný súčet ženy</t>
  </si>
  <si>
    <t xml:space="preserve">návštevníci knižnice spolu </t>
  </si>
  <si>
    <r>
      <rPr>
        <u val="single"/>
        <sz val="9"/>
        <rFont val="Arial"/>
        <family val="2"/>
      </rPr>
      <t>z toho</t>
    </r>
    <r>
      <rPr>
        <sz val="9"/>
        <rFont val="Arial"/>
        <family val="2"/>
      </rPr>
      <t xml:space="preserve"> počet návštevníkov podujatí</t>
    </r>
  </si>
  <si>
    <t>Okrúhle</t>
  </si>
  <si>
    <t>výnosy z hlavnej činnosti spolu/príjmy (v EUR) (PREV.DOTÁCIE + TRZBY + INÉ VÝNOSY)</t>
  </si>
  <si>
    <t>náklady na hlavnú činnosť/výdavky (v EUR)</t>
  </si>
  <si>
    <t>prevádzkové dotácie a transfery na činnosť  (v EUR)</t>
  </si>
  <si>
    <t>výnosy z hlavnej činnosti spolu/príjmy  (v EUR)</t>
  </si>
  <si>
    <t>kapitálové výdavky  (v EUR)</t>
  </si>
  <si>
    <t>Profesionálne knižnice</t>
  </si>
  <si>
    <t>Návštevníci online služieb</t>
  </si>
  <si>
    <t xml:space="preserve">Počet PC </t>
  </si>
  <si>
    <t>z toho prístupných pre verejnosť s internetom</t>
  </si>
  <si>
    <t>www.stránka knižnice  (1= áno, 0=nie)</t>
  </si>
  <si>
    <t>Pripojenie wifi v knižnici pre  používateľov  (1= áno, 0=nie)</t>
  </si>
  <si>
    <t>Elektronický katalóg na internete  (1= áno, 0=nie)</t>
  </si>
  <si>
    <t>Vzdialený prístup k licencovaným EIZ  (1= áno, 0=nie)</t>
  </si>
  <si>
    <t>Počet vstupov do el. katalógu</t>
  </si>
  <si>
    <t>Počet databáz vytvorených knižnicou</t>
  </si>
  <si>
    <t>Počet sprístupňovaných licencovaných EIZ</t>
  </si>
  <si>
    <t>Počet vyhľadávaní v licencovaných EIZ spolu</t>
  </si>
  <si>
    <t>Počet zobrazených/stiahnutých elektr. Dokumentov</t>
  </si>
  <si>
    <t>Počet zodpovedaných dopytov v elektr referenčných službách</t>
  </si>
  <si>
    <t>Hodiny</t>
  </si>
  <si>
    <t>minúty</t>
  </si>
  <si>
    <t>Stagnujúce knižnice</t>
  </si>
  <si>
    <t>SPOLU - stagnujúce knižnice</t>
  </si>
  <si>
    <t>SPOLU - všetky knižnice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</si>
  <si>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</si>
  <si>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</si>
  <si>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</si>
  <si>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</si>
  <si>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</si>
  <si>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</si>
  <si>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</si>
  <si>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</si>
  <si>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</si>
  <si>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</si>
  <si>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</si>
  <si>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</si>
  <si>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</si>
  <si>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</si>
  <si>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</si>
  <si>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</si>
  <si>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</si>
  <si>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</si>
  <si>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</si>
  <si>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</si>
  <si>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</si>
  <si>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</si>
  <si>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</si>
  <si>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</si>
  <si>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Metodické návštevy</t>
  </si>
  <si>
    <t>Náklady na pracovníkov na dohodu (prepočítaný stav)</t>
  </si>
  <si>
    <t>Kračúnovce</t>
  </si>
  <si>
    <t>Kružlová</t>
  </si>
  <si>
    <t>Mestisko</t>
  </si>
  <si>
    <t>Rakovčík</t>
  </si>
  <si>
    <t>Vyšný Mirošov</t>
  </si>
  <si>
    <t>Baňa</t>
  </si>
  <si>
    <t>Bukovce</t>
  </si>
  <si>
    <t>Duplín</t>
  </si>
  <si>
    <t>Turany nad Ondavou</t>
  </si>
  <si>
    <t>Beňadikovce</t>
  </si>
  <si>
    <t>Breznička</t>
  </si>
  <si>
    <t>Brusnica</t>
  </si>
  <si>
    <t>Bžany</t>
  </si>
  <si>
    <t>Cernina</t>
  </si>
  <si>
    <t>Cigla</t>
  </si>
  <si>
    <t>Dlhoňa</t>
  </si>
  <si>
    <t>Dubová</t>
  </si>
  <si>
    <t>Dukovce</t>
  </si>
  <si>
    <t>Havaj</t>
  </si>
  <si>
    <t>Hrabovčík</t>
  </si>
  <si>
    <t>Hunkovce</t>
  </si>
  <si>
    <t>Chotča</t>
  </si>
  <si>
    <t>Kalnište</t>
  </si>
  <si>
    <t>Kapišová</t>
  </si>
  <si>
    <t>Kečkovce</t>
  </si>
  <si>
    <t>Kobylnice</t>
  </si>
  <si>
    <t>Kolbovce</t>
  </si>
  <si>
    <t>Korejovce</t>
  </si>
  <si>
    <t>Krajná Bystrá</t>
  </si>
  <si>
    <t>Krajná Poľana</t>
  </si>
  <si>
    <t>Krajné Čierno</t>
  </si>
  <si>
    <t>Kručov</t>
  </si>
  <si>
    <t>Krušinec</t>
  </si>
  <si>
    <t>Kuková</t>
  </si>
  <si>
    <t>Kurimka</t>
  </si>
  <si>
    <t>Ladomirová</t>
  </si>
  <si>
    <t>Lomné</t>
  </si>
  <si>
    <t>Lúčka</t>
  </si>
  <si>
    <t>Lužany pri Topli</t>
  </si>
  <si>
    <t>Malá Poľana</t>
  </si>
  <si>
    <t>Matovce</t>
  </si>
  <si>
    <t>Miková</t>
  </si>
  <si>
    <t>Miňovce</t>
  </si>
  <si>
    <t>Miroľa</t>
  </si>
  <si>
    <t>Mlynárovce</t>
  </si>
  <si>
    <t>Nižná Olšava</t>
  </si>
  <si>
    <t>Nižný Mirošov</t>
  </si>
  <si>
    <t>Nižný Orlík</t>
  </si>
  <si>
    <t>Pstriná</t>
  </si>
  <si>
    <t>Radoma</t>
  </si>
  <si>
    <t>Rovné</t>
  </si>
  <si>
    <t>Roztoky</t>
  </si>
  <si>
    <t>Soboš</t>
  </si>
  <si>
    <t>Staškovce</t>
  </si>
  <si>
    <t>Stročín</t>
  </si>
  <si>
    <t>Svidnička</t>
  </si>
  <si>
    <t>Šandal</t>
  </si>
  <si>
    <t>Šarišský Štiavnik</t>
  </si>
  <si>
    <t>Tokajík</t>
  </si>
  <si>
    <t>Valkovce</t>
  </si>
  <si>
    <t>Varechovce</t>
  </si>
  <si>
    <t>Veľkrop</t>
  </si>
  <si>
    <t>Vislava</t>
  </si>
  <si>
    <t>Vojtovce</t>
  </si>
  <si>
    <t>Vyškovce</t>
  </si>
  <si>
    <t>Vyšná Olšava</t>
  </si>
  <si>
    <t>Vyšná Pisaná</t>
  </si>
  <si>
    <t>Vyšný Orlík</t>
  </si>
  <si>
    <t>Želmanovce</t>
  </si>
  <si>
    <t>náhradou za stratený dokument</t>
  </si>
  <si>
    <r>
      <t>z toho</t>
    </r>
    <r>
      <rPr>
        <sz val="9"/>
        <rFont val="Arial"/>
        <family val="2"/>
      </rPr>
      <t xml:space="preserve"> ženy</t>
    </r>
  </si>
  <si>
    <r>
      <t xml:space="preserve">z toho </t>
    </r>
    <r>
      <rPr>
        <sz val="9"/>
        <rFont val="Arial"/>
        <family val="2"/>
      </rPr>
      <t>ženy</t>
    </r>
  </si>
  <si>
    <t>&lt;&lt;&lt; v tom</t>
  </si>
  <si>
    <t>zamestnanci s so zákl. knihovníckym vzdelaním (kurz)</t>
  </si>
  <si>
    <t>zamestnanci bez knihovníckeho vzdelania</t>
  </si>
  <si>
    <t>&lt;&lt;&lt; z toho ženy</t>
  </si>
  <si>
    <t>Zamestnanci  vykonávajúci knih. činnosti s iným VŠ vzdelaním</t>
  </si>
  <si>
    <t>Pracovníci vykonávajúci knih. činnosti na dohodu (aktivační)</t>
  </si>
  <si>
    <t>SPOLU - Prof. knižnice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</si>
</sst>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0.0000"/>
    <numFmt numFmtId="183" formatCode="_-* #,##0\ _K_č_s_-;\-* #,##0\ _K_č_s_-;_-* &quot;-&quot;\ _K_č_s_-;_-@_-"/>
    <numFmt numFmtId="184" formatCode="_-* #,##0.00\ _K_č_s_-;\-* #,##0.00\ _K_č_s_-;_-* &quot;-&quot;??\ _K_č_s_-;_-@_-"/>
    <numFmt numFmtId="185" formatCode="_-* #,##0\ &quot;Kčs&quot;_-;\-* #,##0\ &quot;Kčs&quot;_-;_-* &quot;-&quot;\ &quot;Kčs&quot;_-;_-@_-"/>
    <numFmt numFmtId="186" formatCode="_-* #,##0.00\ &quot;Kčs&quot;_-;\-* #,##0.00\ &quot;Kčs&quot;_-;_-* &quot;-&quot;??\ &quot;Kčs&quot;_-;_-@_-"/>
    <numFmt numFmtId="187" formatCode="#,##0__"/>
  </numFmts>
  <fonts count="46">
    <font>
      <sz val="10"/>
      <name val="Arial CE"/>
      <family val="0"/>
    </font>
    <font>
      <sz val="11"/>
      <name val="Toronto"/>
      <family val="0"/>
    </font>
    <font>
      <u val="single"/>
      <sz val="10"/>
      <color indexed="12"/>
      <name val="Arial CE"/>
      <family val="2"/>
    </font>
    <font>
      <sz val="11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locked="0"/>
    </xf>
    <xf numFmtId="4" fontId="6" fillId="0" borderId="13" xfId="0" applyNumberFormat="1" applyFont="1" applyBorder="1" applyAlignment="1" applyProtection="1">
      <alignment/>
      <protection locked="0"/>
    </xf>
    <xf numFmtId="3" fontId="6" fillId="34" borderId="14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4" fontId="9" fillId="35" borderId="16" xfId="0" applyNumberFormat="1" applyFont="1" applyFill="1" applyBorder="1" applyAlignment="1" applyProtection="1">
      <alignment/>
      <protection hidden="1"/>
    </xf>
    <xf numFmtId="4" fontId="9" fillId="35" borderId="17" xfId="0" applyNumberFormat="1" applyFont="1" applyFill="1" applyBorder="1" applyAlignment="1" applyProtection="1">
      <alignment/>
      <protection hidden="1"/>
    </xf>
    <xf numFmtId="3" fontId="6" fillId="34" borderId="18" xfId="0" applyNumberFormat="1" applyFont="1" applyFill="1" applyBorder="1" applyAlignment="1" applyProtection="1">
      <alignment/>
      <protection hidden="1"/>
    </xf>
    <xf numFmtId="0" fontId="6" fillId="0" borderId="19" xfId="0" applyFont="1" applyBorder="1" applyAlignment="1" applyProtection="1">
      <alignment/>
      <protection locked="0"/>
    </xf>
    <xf numFmtId="4" fontId="6" fillId="0" borderId="20" xfId="0" applyNumberFormat="1" applyFont="1" applyBorder="1" applyAlignment="1" applyProtection="1">
      <alignment/>
      <protection locked="0"/>
    </xf>
    <xf numFmtId="3" fontId="6" fillId="34" borderId="21" xfId="0" applyNumberFormat="1" applyFont="1" applyFill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3" fontId="6" fillId="34" borderId="24" xfId="0" applyNumberFormat="1" applyFont="1" applyFill="1" applyBorder="1" applyAlignment="1" applyProtection="1">
      <alignment/>
      <protection hidden="1"/>
    </xf>
    <xf numFmtId="3" fontId="6" fillId="34" borderId="25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27" xfId="0" applyNumberFormat="1" applyFont="1" applyFill="1" applyBorder="1" applyAlignment="1" applyProtection="1">
      <alignment/>
      <protection hidden="1"/>
    </xf>
    <xf numFmtId="0" fontId="9" fillId="34" borderId="28" xfId="0" applyFont="1" applyFill="1" applyBorder="1" applyAlignment="1" applyProtection="1">
      <alignment/>
      <protection hidden="1"/>
    </xf>
    <xf numFmtId="4" fontId="9" fillId="34" borderId="29" xfId="0" applyNumberFormat="1" applyFont="1" applyFill="1" applyBorder="1" applyAlignment="1" applyProtection="1">
      <alignment/>
      <protection hidden="1"/>
    </xf>
    <xf numFmtId="3" fontId="9" fillId="34" borderId="30" xfId="0" applyNumberFormat="1" applyFont="1" applyFill="1" applyBorder="1" applyAlignment="1" applyProtection="1">
      <alignment/>
      <protection hidden="1"/>
    </xf>
    <xf numFmtId="3" fontId="9" fillId="34" borderId="15" xfId="0" applyNumberFormat="1" applyFont="1" applyFill="1" applyBorder="1" applyAlignment="1" applyProtection="1">
      <alignment/>
      <protection hidden="1"/>
    </xf>
    <xf numFmtId="3" fontId="9" fillId="34" borderId="17" xfId="0" applyNumberFormat="1" applyFont="1" applyFill="1" applyBorder="1" applyAlignment="1" applyProtection="1">
      <alignment/>
      <protection hidden="1"/>
    </xf>
    <xf numFmtId="0" fontId="9" fillId="34" borderId="31" xfId="0" applyFont="1" applyFill="1" applyBorder="1" applyAlignment="1" applyProtection="1">
      <alignment/>
      <protection hidden="1"/>
    </xf>
    <xf numFmtId="4" fontId="9" fillId="34" borderId="32" xfId="0" applyNumberFormat="1" applyFont="1" applyFill="1" applyBorder="1" applyAlignment="1" applyProtection="1">
      <alignment/>
      <protection hidden="1"/>
    </xf>
    <xf numFmtId="3" fontId="9" fillId="34" borderId="16" xfId="0" applyNumberFormat="1" applyFont="1" applyFill="1" applyBorder="1" applyAlignment="1" applyProtection="1">
      <alignment/>
      <protection hidden="1"/>
    </xf>
    <xf numFmtId="3" fontId="10" fillId="34" borderId="32" xfId="0" applyNumberFormat="1" applyFont="1" applyFill="1" applyBorder="1" applyAlignment="1" applyProtection="1">
      <alignment/>
      <protection hidden="1"/>
    </xf>
    <xf numFmtId="3" fontId="10" fillId="34" borderId="33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34" borderId="34" xfId="0" applyNumberFormat="1" applyFont="1" applyFill="1" applyBorder="1" applyAlignment="1" applyProtection="1">
      <alignment/>
      <protection hidden="1"/>
    </xf>
    <xf numFmtId="4" fontId="6" fillId="0" borderId="13" xfId="0" applyNumberFormat="1" applyFont="1" applyFill="1" applyBorder="1" applyAlignment="1" applyProtection="1">
      <alignment/>
      <protection locked="0"/>
    </xf>
    <xf numFmtId="4" fontId="6" fillId="0" borderId="35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34" borderId="36" xfId="0" applyNumberFormat="1" applyFont="1" applyFill="1" applyBorder="1" applyAlignment="1" applyProtection="1">
      <alignment/>
      <protection hidden="1"/>
    </xf>
    <xf numFmtId="3" fontId="6" fillId="0" borderId="21" xfId="0" applyNumberFormat="1" applyFont="1" applyBorder="1" applyAlignment="1" applyProtection="1">
      <alignment/>
      <protection locked="0"/>
    </xf>
    <xf numFmtId="4" fontId="6" fillId="34" borderId="37" xfId="0" applyNumberFormat="1" applyFont="1" applyFill="1" applyBorder="1" applyAlignment="1" applyProtection="1">
      <alignment/>
      <protection hidden="1"/>
    </xf>
    <xf numFmtId="4" fontId="6" fillId="34" borderId="37" xfId="0" applyNumberFormat="1" applyFont="1" applyFill="1" applyBorder="1" applyAlignment="1">
      <alignment/>
    </xf>
    <xf numFmtId="3" fontId="6" fillId="34" borderId="38" xfId="0" applyNumberFormat="1" applyFont="1" applyFill="1" applyBorder="1" applyAlignment="1" applyProtection="1">
      <alignment/>
      <protection hidden="1"/>
    </xf>
    <xf numFmtId="4" fontId="6" fillId="0" borderId="20" xfId="0" applyNumberFormat="1" applyFont="1" applyFill="1" applyBorder="1" applyAlignment="1" applyProtection="1">
      <alignment/>
      <protection locked="0"/>
    </xf>
    <xf numFmtId="4" fontId="6" fillId="0" borderId="21" xfId="0" applyNumberFormat="1" applyFont="1" applyFill="1" applyBorder="1" applyAlignment="1" applyProtection="1">
      <alignment/>
      <protection locked="0"/>
    </xf>
    <xf numFmtId="3" fontId="6" fillId="34" borderId="20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 applyProtection="1">
      <alignment/>
      <protection hidden="1"/>
    </xf>
    <xf numFmtId="4" fontId="6" fillId="34" borderId="39" xfId="0" applyNumberFormat="1" applyFont="1" applyFill="1" applyBorder="1" applyAlignment="1">
      <alignment/>
    </xf>
    <xf numFmtId="4" fontId="6" fillId="0" borderId="23" xfId="0" applyNumberFormat="1" applyFont="1" applyFill="1" applyBorder="1" applyAlignment="1" applyProtection="1">
      <alignment/>
      <protection locked="0"/>
    </xf>
    <xf numFmtId="4" fontId="6" fillId="0" borderId="25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34" borderId="40" xfId="0" applyNumberFormat="1" applyFont="1" applyFill="1" applyBorder="1" applyAlignment="1" applyProtection="1">
      <alignment/>
      <protection hidden="1"/>
    </xf>
    <xf numFmtId="3" fontId="6" fillId="34" borderId="23" xfId="0" applyNumberFormat="1" applyFont="1" applyFill="1" applyBorder="1" applyAlignment="1" applyProtection="1">
      <alignment/>
      <protection hidden="1"/>
    </xf>
    <xf numFmtId="4" fontId="6" fillId="34" borderId="41" xfId="0" applyNumberFormat="1" applyFont="1" applyFill="1" applyBorder="1" applyAlignment="1" applyProtection="1">
      <alignment/>
      <protection hidden="1"/>
    </xf>
    <xf numFmtId="4" fontId="6" fillId="34" borderId="41" xfId="0" applyNumberFormat="1" applyFont="1" applyFill="1" applyBorder="1" applyAlignment="1">
      <alignment/>
    </xf>
    <xf numFmtId="4" fontId="9" fillId="34" borderId="42" xfId="0" applyNumberFormat="1" applyFont="1" applyFill="1" applyBorder="1" applyAlignment="1" applyProtection="1">
      <alignment/>
      <protection hidden="1"/>
    </xf>
    <xf numFmtId="3" fontId="9" fillId="34" borderId="29" xfId="0" applyNumberFormat="1" applyFont="1" applyFill="1" applyBorder="1" applyAlignment="1" applyProtection="1">
      <alignment/>
      <protection hidden="1"/>
    </xf>
    <xf numFmtId="3" fontId="9" fillId="34" borderId="42" xfId="0" applyNumberFormat="1" applyFont="1" applyFill="1" applyBorder="1" applyAlignment="1" applyProtection="1">
      <alignment/>
      <protection hidden="1"/>
    </xf>
    <xf numFmtId="4" fontId="9" fillId="34" borderId="43" xfId="0" applyNumberFormat="1" applyFont="1" applyFill="1" applyBorder="1" applyAlignment="1" applyProtection="1">
      <alignment/>
      <protection hidden="1"/>
    </xf>
    <xf numFmtId="4" fontId="9" fillId="34" borderId="33" xfId="0" applyNumberFormat="1" applyFont="1" applyFill="1" applyBorder="1" applyAlignment="1" applyProtection="1">
      <alignment/>
      <protection hidden="1"/>
    </xf>
    <xf numFmtId="3" fontId="9" fillId="34" borderId="32" xfId="0" applyNumberFormat="1" applyFont="1" applyFill="1" applyBorder="1" applyAlignment="1" applyProtection="1">
      <alignment/>
      <protection hidden="1"/>
    </xf>
    <xf numFmtId="3" fontId="9" fillId="34" borderId="33" xfId="0" applyNumberFormat="1" applyFont="1" applyFill="1" applyBorder="1" applyAlignment="1" applyProtection="1">
      <alignment/>
      <protection hidden="1"/>
    </xf>
    <xf numFmtId="4" fontId="9" fillId="34" borderId="44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" fontId="6" fillId="0" borderId="0" xfId="0" applyNumberFormat="1" applyFont="1" applyFill="1" applyBorder="1" applyAlignment="1" applyProtection="1">
      <alignment/>
      <protection hidden="1"/>
    </xf>
    <xf numFmtId="4" fontId="6" fillId="0" borderId="47" xfId="0" applyNumberFormat="1" applyFont="1" applyFill="1" applyBorder="1" applyAlignment="1" applyProtection="1">
      <alignment/>
      <protection hidden="1"/>
    </xf>
    <xf numFmtId="3" fontId="9" fillId="35" borderId="32" xfId="0" applyNumberFormat="1" applyFont="1" applyFill="1" applyBorder="1" applyAlignment="1" applyProtection="1">
      <alignment/>
      <protection locked="0"/>
    </xf>
    <xf numFmtId="3" fontId="9" fillId="35" borderId="32" xfId="0" applyNumberFormat="1" applyFont="1" applyFill="1" applyBorder="1" applyAlignment="1" applyProtection="1">
      <alignment/>
      <protection hidden="1"/>
    </xf>
    <xf numFmtId="3" fontId="9" fillId="35" borderId="33" xfId="0" applyNumberFormat="1" applyFont="1" applyFill="1" applyBorder="1" applyAlignment="1" applyProtection="1">
      <alignment/>
      <protection locked="0"/>
    </xf>
    <xf numFmtId="4" fontId="9" fillId="35" borderId="44" xfId="0" applyNumberFormat="1" applyFont="1" applyFill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3" fontId="8" fillId="35" borderId="17" xfId="0" applyNumberFormat="1" applyFont="1" applyFill="1" applyBorder="1" applyAlignment="1" applyProtection="1">
      <alignment/>
      <protection locked="0"/>
    </xf>
    <xf numFmtId="3" fontId="8" fillId="35" borderId="16" xfId="0" applyNumberFormat="1" applyFont="1" applyFill="1" applyBorder="1" applyAlignment="1" applyProtection="1">
      <alignment/>
      <protection locked="0"/>
    </xf>
    <xf numFmtId="3" fontId="6" fillId="34" borderId="19" xfId="0" applyNumberFormat="1" applyFont="1" applyFill="1" applyBorder="1" applyAlignment="1" applyProtection="1">
      <alignment/>
      <protection hidden="1"/>
    </xf>
    <xf numFmtId="3" fontId="6" fillId="0" borderId="19" xfId="0" applyNumberFormat="1" applyFont="1" applyBorder="1" applyAlignment="1" applyProtection="1">
      <alignment/>
      <protection locked="0"/>
    </xf>
    <xf numFmtId="3" fontId="6" fillId="34" borderId="37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locked="0"/>
    </xf>
    <xf numFmtId="3" fontId="9" fillId="35" borderId="16" xfId="0" applyNumberFormat="1" applyFont="1" applyFill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34" borderId="39" xfId="0" applyNumberFormat="1" applyFont="1" applyFill="1" applyBorder="1" applyAlignment="1" applyProtection="1">
      <alignment/>
      <protection hidden="1"/>
    </xf>
    <xf numFmtId="3" fontId="6" fillId="34" borderId="41" xfId="0" applyNumberFormat="1" applyFont="1" applyFill="1" applyBorder="1" applyAlignment="1" applyProtection="1">
      <alignment/>
      <protection hidden="1"/>
    </xf>
    <xf numFmtId="3" fontId="6" fillId="34" borderId="29" xfId="0" applyNumberFormat="1" applyFont="1" applyFill="1" applyBorder="1" applyAlignment="1" applyProtection="1">
      <alignment/>
      <protection hidden="1"/>
    </xf>
    <xf numFmtId="3" fontId="5" fillId="34" borderId="40" xfId="50" applyNumberFormat="1" applyFont="1" applyFill="1" applyBorder="1" applyProtection="1">
      <alignment/>
      <protection hidden="1"/>
    </xf>
    <xf numFmtId="3" fontId="6" fillId="34" borderId="28" xfId="0" applyNumberFormat="1" applyFont="1" applyFill="1" applyBorder="1" applyAlignment="1" applyProtection="1">
      <alignment/>
      <protection hidden="1"/>
    </xf>
    <xf numFmtId="3" fontId="9" fillId="34" borderId="48" xfId="0" applyNumberFormat="1" applyFont="1" applyFill="1" applyBorder="1" applyAlignment="1" applyProtection="1">
      <alignment/>
      <protection hidden="1"/>
    </xf>
    <xf numFmtId="3" fontId="9" fillId="34" borderId="49" xfId="0" applyNumberFormat="1" applyFont="1" applyFill="1" applyBorder="1" applyAlignment="1" applyProtection="1">
      <alignment/>
      <protection hidden="1"/>
    </xf>
    <xf numFmtId="3" fontId="9" fillId="34" borderId="50" xfId="0" applyNumberFormat="1" applyFont="1" applyFill="1" applyBorder="1" applyAlignment="1" applyProtection="1">
      <alignment/>
      <protection hidden="1"/>
    </xf>
    <xf numFmtId="3" fontId="9" fillId="34" borderId="51" xfId="0" applyNumberFormat="1" applyFont="1" applyFill="1" applyBorder="1" applyAlignment="1" applyProtection="1">
      <alignment/>
      <protection hidden="1"/>
    </xf>
    <xf numFmtId="3" fontId="10" fillId="34" borderId="31" xfId="0" applyNumberFormat="1" applyFont="1" applyFill="1" applyBorder="1" applyAlignment="1" applyProtection="1">
      <alignment/>
      <protection hidden="1"/>
    </xf>
    <xf numFmtId="3" fontId="10" fillId="34" borderId="44" xfId="0" applyNumberFormat="1" applyFont="1" applyFill="1" applyBorder="1" applyAlignment="1" applyProtection="1">
      <alignment/>
      <protection hidden="1"/>
    </xf>
    <xf numFmtId="3" fontId="6" fillId="0" borderId="15" xfId="0" applyNumberFormat="1" applyFont="1" applyFill="1" applyBorder="1" applyAlignment="1" applyProtection="1">
      <alignment/>
      <protection hidden="1"/>
    </xf>
    <xf numFmtId="3" fontId="6" fillId="0" borderId="17" xfId="0" applyNumberFormat="1" applyFont="1" applyFill="1" applyBorder="1" applyAlignment="1" applyProtection="1">
      <alignment/>
      <protection hidden="1"/>
    </xf>
    <xf numFmtId="3" fontId="6" fillId="0" borderId="16" xfId="0" applyNumberFormat="1" applyFont="1" applyFill="1" applyBorder="1" applyAlignment="1" applyProtection="1">
      <alignment/>
      <protection hidden="1"/>
    </xf>
    <xf numFmtId="3" fontId="6" fillId="34" borderId="22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52" xfId="0" applyNumberFormat="1" applyFont="1" applyFill="1" applyBorder="1" applyAlignment="1" applyProtection="1">
      <alignment/>
      <protection hidden="1"/>
    </xf>
    <xf numFmtId="3" fontId="9" fillId="34" borderId="28" xfId="0" applyNumberFormat="1" applyFont="1" applyFill="1" applyBorder="1" applyAlignment="1" applyProtection="1">
      <alignment/>
      <protection hidden="1"/>
    </xf>
    <xf numFmtId="3" fontId="9" fillId="34" borderId="43" xfId="0" applyNumberFormat="1" applyFont="1" applyFill="1" applyBorder="1" applyAlignment="1" applyProtection="1">
      <alignment/>
      <protection hidden="1"/>
    </xf>
    <xf numFmtId="3" fontId="9" fillId="0" borderId="0" xfId="0" applyNumberFormat="1" applyFont="1" applyAlignment="1" applyProtection="1">
      <alignment/>
      <protection locked="0"/>
    </xf>
    <xf numFmtId="3" fontId="9" fillId="34" borderId="31" xfId="0" applyNumberFormat="1" applyFont="1" applyFill="1" applyBorder="1" applyAlignment="1" applyProtection="1">
      <alignment/>
      <protection hidden="1"/>
    </xf>
    <xf numFmtId="3" fontId="9" fillId="34" borderId="44" xfId="0" applyNumberFormat="1" applyFont="1" applyFill="1" applyBorder="1" applyAlignment="1" applyProtection="1">
      <alignment/>
      <protection hidden="1"/>
    </xf>
    <xf numFmtId="3" fontId="6" fillId="0" borderId="20" xfId="51" applyNumberFormat="1" applyFont="1" applyBorder="1" applyAlignment="1" applyProtection="1">
      <alignment horizontal="right" vertical="center"/>
      <protection locked="0"/>
    </xf>
    <xf numFmtId="3" fontId="6" fillId="0" borderId="23" xfId="51" applyNumberFormat="1" applyFont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hidden="1"/>
    </xf>
    <xf numFmtId="0" fontId="6" fillId="34" borderId="24" xfId="0" applyFont="1" applyFill="1" applyBorder="1" applyAlignment="1" applyProtection="1">
      <alignment/>
      <protection hidden="1"/>
    </xf>
    <xf numFmtId="0" fontId="9" fillId="34" borderId="29" xfId="0" applyFont="1" applyFill="1" applyBorder="1" applyAlignment="1" applyProtection="1">
      <alignment/>
      <protection hidden="1"/>
    </xf>
    <xf numFmtId="0" fontId="9" fillId="34" borderId="32" xfId="0" applyFont="1" applyFill="1" applyBorder="1" applyAlignment="1" applyProtection="1">
      <alignment/>
      <protection hidden="1"/>
    </xf>
    <xf numFmtId="0" fontId="6" fillId="34" borderId="34" xfId="0" applyFont="1" applyFill="1" applyBorder="1" applyAlignment="1" applyProtection="1">
      <alignment/>
      <protection hidden="1"/>
    </xf>
    <xf numFmtId="0" fontId="6" fillId="0" borderId="35" xfId="0" applyFont="1" applyBorder="1" applyAlignment="1" applyProtection="1">
      <alignment/>
      <protection locked="0"/>
    </xf>
    <xf numFmtId="0" fontId="6" fillId="34" borderId="37" xfId="0" applyFont="1" applyFill="1" applyBorder="1" applyAlignment="1" applyProtection="1">
      <alignment/>
      <protection hidden="1"/>
    </xf>
    <xf numFmtId="0" fontId="6" fillId="34" borderId="38" xfId="0" applyFont="1" applyFill="1" applyBorder="1" applyAlignment="1" applyProtection="1">
      <alignment/>
      <protection hidden="1"/>
    </xf>
    <xf numFmtId="0" fontId="6" fillId="34" borderId="39" xfId="0" applyFont="1" applyFill="1" applyBorder="1" applyAlignment="1" applyProtection="1">
      <alignment/>
      <protection hidden="1"/>
    </xf>
    <xf numFmtId="0" fontId="6" fillId="0" borderId="25" xfId="0" applyFont="1" applyBorder="1" applyAlignment="1" applyProtection="1">
      <alignment/>
      <protection locked="0"/>
    </xf>
    <xf numFmtId="0" fontId="6" fillId="34" borderId="40" xfId="0" applyFont="1" applyFill="1" applyBorder="1" applyAlignment="1" applyProtection="1">
      <alignment/>
      <protection hidden="1"/>
    </xf>
    <xf numFmtId="0" fontId="6" fillId="34" borderId="41" xfId="0" applyFont="1" applyFill="1" applyBorder="1" applyAlignment="1" applyProtection="1">
      <alignment/>
      <protection hidden="1"/>
    </xf>
    <xf numFmtId="0" fontId="9" fillId="34" borderId="42" xfId="0" applyFont="1" applyFill="1" applyBorder="1" applyAlignment="1" applyProtection="1">
      <alignment/>
      <protection hidden="1"/>
    </xf>
    <xf numFmtId="0" fontId="9" fillId="34" borderId="43" xfId="0" applyFont="1" applyFill="1" applyBorder="1" applyAlignment="1" applyProtection="1">
      <alignment/>
      <protection hidden="1"/>
    </xf>
    <xf numFmtId="0" fontId="9" fillId="34" borderId="33" xfId="0" applyFont="1" applyFill="1" applyBorder="1" applyAlignment="1" applyProtection="1">
      <alignment/>
      <protection hidden="1"/>
    </xf>
    <xf numFmtId="0" fontId="9" fillId="34" borderId="44" xfId="0" applyFont="1" applyFill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19" borderId="14" xfId="0" applyNumberFormat="1" applyFont="1" applyFill="1" applyBorder="1" applyAlignment="1" applyProtection="1">
      <alignment/>
      <protection hidden="1"/>
    </xf>
    <xf numFmtId="3" fontId="6" fillId="19" borderId="23" xfId="0" applyNumberFormat="1" applyFont="1" applyFill="1" applyBorder="1" applyAlignment="1" applyProtection="1">
      <alignment/>
      <protection hidden="1"/>
    </xf>
    <xf numFmtId="3" fontId="9" fillId="19" borderId="29" xfId="0" applyNumberFormat="1" applyFont="1" applyFill="1" applyBorder="1" applyAlignment="1" applyProtection="1">
      <alignment/>
      <protection hidden="1"/>
    </xf>
    <xf numFmtId="3" fontId="9" fillId="19" borderId="32" xfId="0" applyNumberFormat="1" applyFont="1" applyFill="1" applyBorder="1" applyAlignment="1" applyProtection="1">
      <alignment/>
      <protection hidden="1"/>
    </xf>
    <xf numFmtId="3" fontId="6" fillId="19" borderId="20" xfId="0" applyNumberFormat="1" applyFont="1" applyFill="1" applyBorder="1" applyAlignment="1" applyProtection="1">
      <alignment/>
      <protection hidden="1"/>
    </xf>
    <xf numFmtId="3" fontId="6" fillId="19" borderId="25" xfId="0" applyNumberFormat="1" applyFont="1" applyFill="1" applyBorder="1" applyAlignment="1" applyProtection="1">
      <alignment/>
      <protection hidden="1"/>
    </xf>
    <xf numFmtId="3" fontId="8" fillId="35" borderId="15" xfId="0" applyNumberFormat="1" applyFont="1" applyFill="1" applyBorder="1" applyAlignment="1" applyProtection="1">
      <alignment/>
      <protection hidden="1"/>
    </xf>
    <xf numFmtId="3" fontId="8" fillId="35" borderId="17" xfId="0" applyNumberFormat="1" applyFont="1" applyFill="1" applyBorder="1" applyAlignment="1" applyProtection="1">
      <alignment/>
      <protection hidden="1"/>
    </xf>
    <xf numFmtId="3" fontId="5" fillId="34" borderId="40" xfId="0" applyNumberFormat="1" applyFont="1" applyFill="1" applyBorder="1" applyAlignment="1" applyProtection="1">
      <alignment/>
      <protection hidden="1"/>
    </xf>
    <xf numFmtId="3" fontId="9" fillId="35" borderId="47" xfId="0" applyNumberFormat="1" applyFont="1" applyFill="1" applyBorder="1" applyAlignment="1" applyProtection="1">
      <alignment/>
      <protection hidden="1"/>
    </xf>
    <xf numFmtId="3" fontId="5" fillId="34" borderId="38" xfId="0" applyNumberFormat="1" applyFont="1" applyFill="1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3" xfId="0" applyNumberFormat="1" applyFont="1" applyFill="1" applyBorder="1" applyAlignment="1" applyProtection="1">
      <alignment horizontal="center" vertical="center" wrapText="1"/>
      <protection hidden="1"/>
    </xf>
    <xf numFmtId="3" fontId="6" fillId="34" borderId="11" xfId="0" applyNumberFormat="1" applyFont="1" applyFill="1" applyBorder="1" applyAlignment="1" applyProtection="1">
      <alignment/>
      <protection locked="0"/>
    </xf>
    <xf numFmtId="3" fontId="6" fillId="34" borderId="54" xfId="0" applyNumberFormat="1" applyFont="1" applyFill="1" applyBorder="1" applyAlignment="1" applyProtection="1">
      <alignment/>
      <protection locked="0"/>
    </xf>
    <xf numFmtId="3" fontId="6" fillId="34" borderId="24" xfId="50" applyNumberFormat="1" applyFont="1" applyFill="1" applyBorder="1" applyProtection="1">
      <alignment/>
      <protection locked="0"/>
    </xf>
    <xf numFmtId="3" fontId="6" fillId="34" borderId="18" xfId="50" applyNumberFormat="1" applyFont="1" applyFill="1" applyBorder="1" applyProtection="1">
      <alignment/>
      <protection locked="0"/>
    </xf>
    <xf numFmtId="3" fontId="5" fillId="34" borderId="55" xfId="0" applyNumberFormat="1" applyFont="1" applyFill="1" applyBorder="1" applyAlignment="1" applyProtection="1">
      <alignment/>
      <protection hidden="1"/>
    </xf>
    <xf numFmtId="3" fontId="5" fillId="34" borderId="24" xfId="0" applyNumberFormat="1" applyFont="1" applyFill="1" applyBorder="1" applyAlignment="1" applyProtection="1">
      <alignment/>
      <protection locked="0"/>
    </xf>
    <xf numFmtId="3" fontId="5" fillId="34" borderId="56" xfId="0" applyNumberFormat="1" applyFont="1" applyFill="1" applyBorder="1" applyAlignment="1" applyProtection="1">
      <alignment/>
      <protection hidden="1"/>
    </xf>
    <xf numFmtId="3" fontId="5" fillId="34" borderId="54" xfId="0" applyNumberFormat="1" applyFont="1" applyFill="1" applyBorder="1" applyAlignment="1" applyProtection="1">
      <alignment/>
      <protection locked="0"/>
    </xf>
    <xf numFmtId="3" fontId="6" fillId="34" borderId="53" xfId="50" applyNumberFormat="1" applyFont="1" applyFill="1" applyBorder="1" applyProtection="1">
      <alignment/>
      <protection hidden="1"/>
    </xf>
    <xf numFmtId="3" fontId="6" fillId="34" borderId="57" xfId="50" applyNumberFormat="1" applyFont="1" applyFill="1" applyBorder="1" applyProtection="1">
      <alignment/>
      <protection hidden="1"/>
    </xf>
    <xf numFmtId="3" fontId="6" fillId="0" borderId="13" xfId="0" applyNumberFormat="1" applyFont="1" applyBorder="1" applyAlignment="1" applyProtection="1">
      <alignment/>
      <protection locked="0"/>
    </xf>
    <xf numFmtId="3" fontId="6" fillId="33" borderId="53" xfId="0" applyNumberFormat="1" applyFont="1" applyFill="1" applyBorder="1" applyAlignment="1" applyProtection="1">
      <alignment vertical="center" wrapText="1"/>
      <protection hidden="1"/>
    </xf>
    <xf numFmtId="3" fontId="6" fillId="33" borderId="22" xfId="0" applyNumberFormat="1" applyFont="1" applyFill="1" applyBorder="1" applyAlignment="1">
      <alignment vertical="center" wrapText="1"/>
    </xf>
    <xf numFmtId="3" fontId="6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11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10" fillId="34" borderId="15" xfId="0" applyNumberFormat="1" applyFont="1" applyFill="1" applyBorder="1" applyAlignment="1" applyProtection="1">
      <alignment/>
      <protection hidden="1"/>
    </xf>
    <xf numFmtId="3" fontId="10" fillId="34" borderId="17" xfId="0" applyNumberFormat="1" applyFont="1" applyFill="1" applyBorder="1" applyAlignment="1" applyProtection="1">
      <alignment/>
      <protection hidden="1"/>
    </xf>
    <xf numFmtId="3" fontId="9" fillId="34" borderId="58" xfId="0" applyNumberFormat="1" applyFont="1" applyFill="1" applyBorder="1" applyAlignment="1" applyProtection="1">
      <alignment/>
      <protection hidden="1"/>
    </xf>
    <xf numFmtId="3" fontId="9" fillId="34" borderId="59" xfId="0" applyNumberFormat="1" applyFont="1" applyFill="1" applyBorder="1" applyAlignment="1" applyProtection="1">
      <alignment/>
      <protection hidden="1"/>
    </xf>
    <xf numFmtId="3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0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54" xfId="0" applyNumberFormat="1" applyFont="1" applyFill="1" applyBorder="1" applyAlignment="1" applyProtection="1">
      <alignment/>
      <protection hidden="1"/>
    </xf>
    <xf numFmtId="3" fontId="5" fillId="33" borderId="40" xfId="0" applyNumberFormat="1" applyFont="1" applyFill="1" applyBorder="1" applyAlignment="1" applyProtection="1">
      <alignment/>
      <protection hidden="1"/>
    </xf>
    <xf numFmtId="3" fontId="5" fillId="33" borderId="24" xfId="0" applyNumberFormat="1" applyFont="1" applyFill="1" applyBorder="1" applyAlignment="1" applyProtection="1">
      <alignment/>
      <protection hidden="1"/>
    </xf>
    <xf numFmtId="3" fontId="5" fillId="33" borderId="61" xfId="0" applyNumberFormat="1" applyFont="1" applyFill="1" applyBorder="1" applyAlignment="1" applyProtection="1">
      <alignment/>
      <protection hidden="1"/>
    </xf>
    <xf numFmtId="3" fontId="5" fillId="33" borderId="62" xfId="0" applyNumberFormat="1" applyFont="1" applyFill="1" applyBorder="1" applyAlignment="1" applyProtection="1">
      <alignment/>
      <protection hidden="1"/>
    </xf>
    <xf numFmtId="3" fontId="6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29" xfId="0" applyNumberFormat="1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4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5" fillId="33" borderId="62" xfId="0" applyNumberFormat="1" applyFont="1" applyFill="1" applyBorder="1" applyAlignment="1" applyProtection="1">
      <alignment horizontal="center" vertical="center" wrapText="1"/>
      <protection hidden="1"/>
    </xf>
    <xf numFmtId="3" fontId="8" fillId="35" borderId="15" xfId="0" applyNumberFormat="1" applyFont="1" applyFill="1" applyBorder="1" applyAlignment="1" applyProtection="1">
      <alignment/>
      <protection hidden="1"/>
    </xf>
    <xf numFmtId="3" fontId="8" fillId="35" borderId="17" xfId="0" applyNumberFormat="1" applyFont="1" applyFill="1" applyBorder="1" applyAlignment="1" applyProtection="1">
      <alignment/>
      <protection hidden="1"/>
    </xf>
    <xf numFmtId="3" fontId="6" fillId="33" borderId="13" xfId="0" applyNumberFormat="1" applyFont="1" applyFill="1" applyBorder="1" applyAlignment="1" applyProtection="1">
      <alignment horizontal="center" wrapText="1"/>
      <protection locked="0"/>
    </xf>
    <xf numFmtId="3" fontId="5" fillId="33" borderId="13" xfId="0" applyNumberFormat="1" applyFont="1" applyFill="1" applyBorder="1" applyAlignment="1">
      <alignment horizontal="center" wrapText="1"/>
    </xf>
    <xf numFmtId="3" fontId="6" fillId="33" borderId="23" xfId="0" applyNumberFormat="1" applyFont="1" applyFill="1" applyBorder="1" applyAlignment="1" applyProtection="1">
      <alignment horizontal="center" wrapText="1"/>
      <protection locked="0"/>
    </xf>
    <xf numFmtId="3" fontId="6" fillId="33" borderId="29" xfId="0" applyNumberFormat="1" applyFont="1" applyFill="1" applyBorder="1" applyAlignment="1" applyProtection="1">
      <alignment horizontal="center" wrapText="1"/>
      <protection locked="0"/>
    </xf>
    <xf numFmtId="3" fontId="9" fillId="34" borderId="15" xfId="0" applyNumberFormat="1" applyFont="1" applyFill="1" applyBorder="1" applyAlignment="1" applyProtection="1">
      <alignment/>
      <protection hidden="1"/>
    </xf>
    <xf numFmtId="3" fontId="9" fillId="34" borderId="17" xfId="0" applyNumberFormat="1" applyFont="1" applyFill="1" applyBorder="1" applyAlignment="1" applyProtection="1">
      <alignment/>
      <protection hidden="1"/>
    </xf>
    <xf numFmtId="3" fontId="9" fillId="34" borderId="26" xfId="0" applyNumberFormat="1" applyFont="1" applyFill="1" applyBorder="1" applyAlignment="1" applyProtection="1">
      <alignment/>
      <protection hidden="1"/>
    </xf>
    <xf numFmtId="3" fontId="9" fillId="34" borderId="27" xfId="0" applyNumberFormat="1" applyFont="1" applyFill="1" applyBorder="1" applyAlignment="1" applyProtection="1">
      <alignment/>
      <protection hidden="1"/>
    </xf>
    <xf numFmtId="3" fontId="6" fillId="0" borderId="45" xfId="0" applyNumberFormat="1" applyFont="1" applyFill="1" applyBorder="1" applyAlignment="1" applyProtection="1">
      <alignment/>
      <protection hidden="1"/>
    </xf>
    <xf numFmtId="3" fontId="6" fillId="0" borderId="46" xfId="0" applyNumberFormat="1" applyFont="1" applyFill="1" applyBorder="1" applyAlignment="1" applyProtection="1">
      <alignment/>
      <protection hidden="1"/>
    </xf>
    <xf numFmtId="3" fontId="6" fillId="0" borderId="47" xfId="0" applyNumberFormat="1" applyFont="1" applyFill="1" applyBorder="1" applyAlignment="1" applyProtection="1">
      <alignment/>
      <protection hidden="1"/>
    </xf>
    <xf numFmtId="3" fontId="9" fillId="35" borderId="15" xfId="0" applyNumberFormat="1" applyFont="1" applyFill="1" applyBorder="1" applyAlignment="1" applyProtection="1">
      <alignment/>
      <protection hidden="1"/>
    </xf>
    <xf numFmtId="3" fontId="9" fillId="35" borderId="16" xfId="0" applyNumberFormat="1" applyFont="1" applyFill="1" applyBorder="1" applyAlignment="1" applyProtection="1">
      <alignment/>
      <protection hidden="1"/>
    </xf>
    <xf numFmtId="3" fontId="9" fillId="35" borderId="17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3" xfId="0" applyNumberFormat="1" applyFont="1" applyFill="1" applyBorder="1" applyAlignment="1" applyProtection="1">
      <alignment/>
      <protection hidden="1"/>
    </xf>
    <xf numFmtId="3" fontId="6" fillId="33" borderId="40" xfId="0" applyNumberFormat="1" applyFont="1" applyFill="1" applyBorder="1" applyAlignment="1" applyProtection="1">
      <alignment/>
      <protection hidden="1"/>
    </xf>
    <xf numFmtId="3" fontId="6" fillId="33" borderId="23" xfId="0" applyNumberFormat="1" applyFont="1" applyFill="1" applyBorder="1" applyAlignment="1" applyProtection="1">
      <alignment/>
      <protection hidden="1"/>
    </xf>
    <xf numFmtId="3" fontId="6" fillId="33" borderId="63" xfId="0" applyNumberFormat="1" applyFont="1" applyFill="1" applyBorder="1" applyAlignment="1" applyProtection="1">
      <alignment/>
      <protection hidden="1"/>
    </xf>
    <xf numFmtId="3" fontId="6" fillId="33" borderId="49" xfId="0" applyNumberFormat="1" applyFont="1" applyFill="1" applyBorder="1" applyAlignment="1" applyProtection="1">
      <alignment/>
      <protection hidden="1"/>
    </xf>
    <xf numFmtId="3" fontId="6" fillId="33" borderId="2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3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5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66" xfId="0" applyNumberFormat="1" applyFont="1" applyFill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/>
      <protection hidden="1"/>
    </xf>
    <xf numFmtId="3" fontId="6" fillId="0" borderId="67" xfId="0" applyNumberFormat="1" applyFont="1" applyFill="1" applyBorder="1" applyAlignment="1" applyProtection="1">
      <alignment/>
      <protection hidden="1"/>
    </xf>
    <xf numFmtId="3" fontId="6" fillId="33" borderId="3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5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8" xfId="0" applyNumberFormat="1" applyFont="1" applyFill="1" applyBorder="1" applyAlignment="1" applyProtection="1">
      <alignment/>
      <protection hidden="1"/>
    </xf>
    <xf numFmtId="3" fontId="6" fillId="33" borderId="66" xfId="0" applyNumberFormat="1" applyFont="1" applyFill="1" applyBorder="1" applyAlignment="1" applyProtection="1">
      <alignment/>
      <protection hidden="1"/>
    </xf>
    <xf numFmtId="3" fontId="6" fillId="33" borderId="52" xfId="0" applyNumberFormat="1" applyFont="1" applyFill="1" applyBorder="1" applyAlignment="1" applyProtection="1">
      <alignment/>
      <protection hidden="1"/>
    </xf>
    <xf numFmtId="3" fontId="6" fillId="33" borderId="4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7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8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52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36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5" xfId="0" applyFont="1" applyFill="1" applyBorder="1" applyAlignment="1" applyProtection="1">
      <alignment/>
      <protection hidden="1"/>
    </xf>
    <xf numFmtId="0" fontId="9" fillId="35" borderId="16" xfId="0" applyFont="1" applyFill="1" applyBorder="1" applyAlignment="1" applyProtection="1">
      <alignment/>
      <protection hidden="1"/>
    </xf>
    <xf numFmtId="0" fontId="9" fillId="35" borderId="17" xfId="0" applyFont="1" applyFill="1" applyBorder="1" applyAlignment="1" applyProtection="1">
      <alignment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/>
      <protection hidden="1"/>
    </xf>
    <xf numFmtId="0" fontId="9" fillId="34" borderId="26" xfId="0" applyFont="1" applyFill="1" applyBorder="1" applyAlignment="1" applyProtection="1">
      <alignment/>
      <protection hidden="1"/>
    </xf>
    <xf numFmtId="0" fontId="9" fillId="34" borderId="27" xfId="0" applyFont="1" applyFill="1" applyBorder="1" applyAlignment="1" applyProtection="1">
      <alignment/>
      <protection hidden="1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36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68" xfId="0" applyFont="1" applyFill="1" applyBorder="1" applyAlignment="1" applyProtection="1">
      <alignment/>
      <protection hidden="1"/>
    </xf>
    <xf numFmtId="0" fontId="6" fillId="33" borderId="66" xfId="0" applyFont="1" applyFill="1" applyBorder="1" applyAlignment="1" applyProtection="1">
      <alignment/>
      <protection hidden="1"/>
    </xf>
    <xf numFmtId="0" fontId="6" fillId="33" borderId="52" xfId="0" applyFont="1" applyFill="1" applyBorder="1" applyAlignment="1" applyProtection="1">
      <alignment/>
      <protection hidden="1"/>
    </xf>
    <xf numFmtId="0" fontId="7" fillId="33" borderId="70" xfId="0" applyFont="1" applyFill="1" applyBorder="1" applyAlignment="1" applyProtection="1">
      <alignment horizontal="center" vertical="center" wrapText="1"/>
      <protection hidden="1"/>
    </xf>
    <xf numFmtId="0" fontId="6" fillId="0" borderId="66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67" xfId="0" applyFont="1" applyFill="1" applyBorder="1" applyAlignment="1" applyProtection="1">
      <alignment/>
      <protection hidden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 applyProtection="1">
      <alignment horizontal="center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3" fontId="6" fillId="33" borderId="72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25" xfId="0" applyNumberFormat="1" applyFont="1" applyFill="1" applyBorder="1" applyAlignment="1" applyProtection="1">
      <alignment horizontal="center" wrapText="1"/>
      <protection locked="0"/>
    </xf>
    <xf numFmtId="3" fontId="6" fillId="33" borderId="53" xfId="0" applyNumberFormat="1" applyFont="1" applyFill="1" applyBorder="1" applyAlignment="1" applyProtection="1">
      <alignment horizontal="center" wrapText="1"/>
      <protection locked="0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74" xfId="0" applyNumberFormat="1" applyFont="1" applyFill="1" applyBorder="1" applyAlignment="1">
      <alignment horizontal="center" vertical="center" wrapText="1"/>
    </xf>
    <xf numFmtId="3" fontId="6" fillId="33" borderId="46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46" xfId="0" applyNumberFormat="1" applyFont="1" applyFill="1" applyBorder="1" applyAlignment="1">
      <alignment horizontal="center" vertical="center" wrapText="1"/>
    </xf>
    <xf numFmtId="3" fontId="6" fillId="33" borderId="68" xfId="0" applyNumberFormat="1" applyFont="1" applyFill="1" applyBorder="1" applyAlignment="1">
      <alignment horizontal="center" vertical="center" wrapText="1"/>
    </xf>
    <xf numFmtId="3" fontId="6" fillId="33" borderId="57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57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3" fontId="6" fillId="33" borderId="42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 applyProtection="1">
      <alignment horizontal="center" vertical="center" wrapText="1"/>
      <protection hidden="1"/>
    </xf>
    <xf numFmtId="0" fontId="6" fillId="33" borderId="29" xfId="0" applyFont="1" applyFill="1" applyBorder="1" applyAlignment="1" applyProtection="1">
      <alignment horizontal="center" vertical="center" wrapText="1"/>
      <protection hidden="1"/>
    </xf>
    <xf numFmtId="0" fontId="6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6" fillId="33" borderId="21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3" fontId="6" fillId="33" borderId="76" xfId="0" applyNumberFormat="1" applyFont="1" applyFill="1" applyBorder="1" applyAlignment="1" applyProtection="1">
      <alignment/>
      <protection hidden="1"/>
    </xf>
    <xf numFmtId="3" fontId="6" fillId="33" borderId="77" xfId="0" applyNumberFormat="1" applyFont="1" applyFill="1" applyBorder="1" applyAlignment="1" applyProtection="1">
      <alignment/>
      <protection hidden="1"/>
    </xf>
    <xf numFmtId="3" fontId="6" fillId="33" borderId="53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53" xfId="0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urrency [0]_DOP!H1a" xfId="34"/>
    <cellStyle name="Currency_DOP!H1a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OP!H1a" xfId="49"/>
    <cellStyle name="normálne_knižničný fond" xfId="50"/>
    <cellStyle name="normálne_používateli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AE115"/>
  <sheetViews>
    <sheetView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6" sqref="D26"/>
    </sheetView>
  </sheetViews>
  <sheetFormatPr defaultColWidth="10.125" defaultRowHeight="12.75"/>
  <cols>
    <col min="1" max="1" width="4.25390625" style="33" customWidth="1"/>
    <col min="2" max="2" width="5.125" style="33" customWidth="1"/>
    <col min="3" max="3" width="19.75390625" style="33" customWidth="1"/>
    <col min="4" max="4" width="10.25390625" style="33" customWidth="1"/>
    <col min="5" max="16384" width="10.125" style="33" customWidth="1"/>
  </cols>
  <sheetData>
    <row r="1" ht="12.75" thickBot="1"/>
    <row r="2" spans="2:30" ht="12.75" customHeight="1">
      <c r="B2" s="173" t="s">
        <v>0</v>
      </c>
      <c r="C2" s="174"/>
      <c r="D2" s="171" t="s">
        <v>1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 t="s">
        <v>69</v>
      </c>
      <c r="P2" s="172" t="s">
        <v>68</v>
      </c>
      <c r="Q2" s="172" t="s">
        <v>70</v>
      </c>
      <c r="R2" s="191" t="s">
        <v>71</v>
      </c>
      <c r="S2" s="192"/>
      <c r="T2" s="192"/>
      <c r="U2" s="192"/>
      <c r="V2" s="192"/>
      <c r="W2" s="192"/>
      <c r="X2" s="192"/>
      <c r="Y2" s="192"/>
      <c r="Z2" s="192"/>
      <c r="AA2" s="172" t="s">
        <v>14</v>
      </c>
      <c r="AB2" s="172" t="s">
        <v>78</v>
      </c>
      <c r="AC2" s="172" t="s">
        <v>79</v>
      </c>
      <c r="AD2" s="186" t="s">
        <v>12</v>
      </c>
    </row>
    <row r="3" spans="2:30" ht="12.75">
      <c r="B3" s="175"/>
      <c r="C3" s="176"/>
      <c r="D3" s="179" t="s">
        <v>4</v>
      </c>
      <c r="E3" s="161" t="s">
        <v>10</v>
      </c>
      <c r="F3" s="162"/>
      <c r="G3" s="162"/>
      <c r="H3" s="162"/>
      <c r="I3" s="162"/>
      <c r="J3" s="162"/>
      <c r="K3" s="164" t="s">
        <v>62</v>
      </c>
      <c r="L3" s="162"/>
      <c r="M3" s="162"/>
      <c r="N3" s="162"/>
      <c r="O3" s="162"/>
      <c r="P3" s="162"/>
      <c r="Q3" s="184"/>
      <c r="R3" s="193" t="s">
        <v>75</v>
      </c>
      <c r="S3" s="161" t="s">
        <v>9</v>
      </c>
      <c r="T3" s="162"/>
      <c r="U3" s="162"/>
      <c r="V3" s="162"/>
      <c r="W3" s="162"/>
      <c r="X3" s="162"/>
      <c r="Y3" s="161" t="s">
        <v>10</v>
      </c>
      <c r="Z3" s="162"/>
      <c r="AA3" s="184"/>
      <c r="AB3" s="184"/>
      <c r="AC3" s="184"/>
      <c r="AD3" s="187"/>
    </row>
    <row r="4" spans="2:30" ht="12.75" customHeight="1">
      <c r="B4" s="175"/>
      <c r="C4" s="176"/>
      <c r="D4" s="180"/>
      <c r="E4" s="164" t="s">
        <v>61</v>
      </c>
      <c r="F4" s="164" t="s">
        <v>67</v>
      </c>
      <c r="G4" s="161" t="s">
        <v>110</v>
      </c>
      <c r="H4" s="161" t="s">
        <v>111</v>
      </c>
      <c r="I4" s="161" t="s">
        <v>122</v>
      </c>
      <c r="J4" s="161" t="s">
        <v>8</v>
      </c>
      <c r="K4" s="182" t="s">
        <v>63</v>
      </c>
      <c r="L4" s="182" t="s">
        <v>64</v>
      </c>
      <c r="M4" s="182" t="s">
        <v>65</v>
      </c>
      <c r="N4" s="182" t="s">
        <v>66</v>
      </c>
      <c r="O4" s="162"/>
      <c r="P4" s="162"/>
      <c r="Q4" s="184"/>
      <c r="R4" s="193"/>
      <c r="S4" s="161" t="s">
        <v>11</v>
      </c>
      <c r="T4" s="164" t="s">
        <v>72</v>
      </c>
      <c r="U4" s="164" t="s">
        <v>73</v>
      </c>
      <c r="V4" s="161" t="s">
        <v>80</v>
      </c>
      <c r="W4" s="161" t="s">
        <v>74</v>
      </c>
      <c r="X4" s="161" t="s">
        <v>259</v>
      </c>
      <c r="Y4" s="161" t="s">
        <v>76</v>
      </c>
      <c r="Z4" s="161" t="s">
        <v>77</v>
      </c>
      <c r="AA4" s="184"/>
      <c r="AB4" s="184"/>
      <c r="AC4" s="184"/>
      <c r="AD4" s="187"/>
    </row>
    <row r="5" spans="2:30" ht="12.75" customHeight="1">
      <c r="B5" s="175"/>
      <c r="C5" s="176"/>
      <c r="D5" s="180"/>
      <c r="E5" s="164"/>
      <c r="F5" s="164"/>
      <c r="G5" s="161"/>
      <c r="H5" s="161"/>
      <c r="I5" s="162"/>
      <c r="J5" s="162"/>
      <c r="K5" s="182"/>
      <c r="L5" s="182"/>
      <c r="M5" s="182"/>
      <c r="N5" s="182"/>
      <c r="O5" s="162"/>
      <c r="P5" s="162"/>
      <c r="Q5" s="184"/>
      <c r="R5" s="193"/>
      <c r="S5" s="161"/>
      <c r="T5" s="164"/>
      <c r="U5" s="162"/>
      <c r="V5" s="184"/>
      <c r="W5" s="162"/>
      <c r="X5" s="162"/>
      <c r="Y5" s="162"/>
      <c r="Z5" s="162"/>
      <c r="AA5" s="184"/>
      <c r="AB5" s="184"/>
      <c r="AC5" s="184"/>
      <c r="AD5" s="187"/>
    </row>
    <row r="6" spans="2:30" ht="34.5" customHeight="1" thickBot="1">
      <c r="B6" s="177"/>
      <c r="C6" s="178"/>
      <c r="D6" s="181"/>
      <c r="E6" s="165"/>
      <c r="F6" s="165"/>
      <c r="G6" s="166"/>
      <c r="H6" s="166"/>
      <c r="I6" s="163"/>
      <c r="J6" s="163"/>
      <c r="K6" s="183"/>
      <c r="L6" s="183"/>
      <c r="M6" s="183"/>
      <c r="N6" s="183"/>
      <c r="O6" s="163"/>
      <c r="P6" s="163"/>
      <c r="Q6" s="185"/>
      <c r="R6" s="194"/>
      <c r="S6" s="166"/>
      <c r="T6" s="165"/>
      <c r="U6" s="163"/>
      <c r="V6" s="185"/>
      <c r="W6" s="163"/>
      <c r="X6" s="163"/>
      <c r="Y6" s="163"/>
      <c r="Z6" s="163"/>
      <c r="AA6" s="185"/>
      <c r="AB6" s="185"/>
      <c r="AC6" s="185"/>
      <c r="AD6" s="188"/>
    </row>
    <row r="7" spans="2:30" ht="13.5" customHeight="1" thickBot="1">
      <c r="B7" s="189" t="s">
        <v>114</v>
      </c>
      <c r="C7" s="190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8"/>
    </row>
    <row r="8" spans="2:30" ht="12.75" thickBot="1">
      <c r="B8" s="36" t="s">
        <v>32</v>
      </c>
      <c r="C8" s="148" t="s">
        <v>118</v>
      </c>
      <c r="D8" s="80">
        <f aca="true" t="shared" si="0" ref="D8:D41">SUM(K8:N8)</f>
        <v>93634</v>
      </c>
      <c r="E8" s="81">
        <v>90003</v>
      </c>
      <c r="F8" s="39">
        <v>3528</v>
      </c>
      <c r="G8" s="39">
        <v>103</v>
      </c>
      <c r="H8" s="39">
        <v>0</v>
      </c>
      <c r="I8" s="39">
        <v>0</v>
      </c>
      <c r="J8" s="39">
        <v>0</v>
      </c>
      <c r="K8" s="39">
        <v>30308</v>
      </c>
      <c r="L8" s="39">
        <v>30943</v>
      </c>
      <c r="M8" s="39">
        <v>6089</v>
      </c>
      <c r="N8" s="39">
        <v>26294</v>
      </c>
      <c r="O8" s="39">
        <v>42</v>
      </c>
      <c r="P8" s="39">
        <v>5</v>
      </c>
      <c r="Q8" s="39">
        <v>61</v>
      </c>
      <c r="R8" s="40">
        <f aca="true" t="shared" si="1" ref="R8:R41">SUM(S8:X8)</f>
        <v>2283</v>
      </c>
      <c r="S8" s="39">
        <v>1914</v>
      </c>
      <c r="T8" s="39">
        <v>0</v>
      </c>
      <c r="U8" s="39">
        <v>369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5978</v>
      </c>
      <c r="AB8" s="39">
        <v>65150</v>
      </c>
      <c r="AC8" s="41">
        <v>93634</v>
      </c>
      <c r="AD8" s="82">
        <f aca="true" t="shared" si="2" ref="AD8:AD24">SUM(D8:Z8)+SUM(AA8:AC8)</f>
        <v>450338</v>
      </c>
    </row>
    <row r="9" spans="2:30" ht="13.5" customHeight="1" thickBot="1">
      <c r="B9" s="7" t="s">
        <v>94</v>
      </c>
      <c r="C9" s="3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3"/>
    </row>
    <row r="10" spans="2:30" ht="12.75" thickBot="1">
      <c r="B10" s="44" t="s">
        <v>32</v>
      </c>
      <c r="C10" s="149" t="s">
        <v>121</v>
      </c>
      <c r="D10" s="80">
        <f t="shared" si="0"/>
        <v>18838</v>
      </c>
      <c r="E10" s="85">
        <v>18658</v>
      </c>
      <c r="F10" s="52">
        <v>180</v>
      </c>
      <c r="G10" s="52">
        <v>0</v>
      </c>
      <c r="H10" s="52">
        <v>0</v>
      </c>
      <c r="I10" s="52">
        <v>0</v>
      </c>
      <c r="J10" s="52">
        <v>0</v>
      </c>
      <c r="K10" s="52">
        <v>3911</v>
      </c>
      <c r="L10" s="52">
        <v>8931</v>
      </c>
      <c r="M10" s="52">
        <v>547</v>
      </c>
      <c r="N10" s="52">
        <v>5449</v>
      </c>
      <c r="O10" s="52">
        <v>5</v>
      </c>
      <c r="P10" s="52">
        <v>0</v>
      </c>
      <c r="Q10" s="52">
        <v>5</v>
      </c>
      <c r="R10" s="47">
        <f t="shared" si="1"/>
        <v>96</v>
      </c>
      <c r="S10" s="52">
        <v>90</v>
      </c>
      <c r="T10" s="52">
        <v>0</v>
      </c>
      <c r="U10" s="52">
        <v>6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1059</v>
      </c>
      <c r="AB10" s="52">
        <v>18838</v>
      </c>
      <c r="AC10" s="53">
        <v>18838</v>
      </c>
      <c r="AD10" s="86">
        <f t="shared" si="2"/>
        <v>95451</v>
      </c>
    </row>
    <row r="11" spans="2:30" ht="13.5" customHeight="1" thickBot="1">
      <c r="B11" s="7" t="s">
        <v>145</v>
      </c>
      <c r="C11" s="3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3"/>
    </row>
    <row r="12" spans="2:30" ht="13.5" thickBot="1">
      <c r="B12" s="89" t="s">
        <v>32</v>
      </c>
      <c r="C12" s="150" t="s">
        <v>139</v>
      </c>
      <c r="D12" s="90">
        <f>SUM(K12:N12)</f>
        <v>3824</v>
      </c>
      <c r="E12" s="85">
        <v>3824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816</v>
      </c>
      <c r="L12" s="52">
        <v>1737</v>
      </c>
      <c r="M12" s="52">
        <v>182</v>
      </c>
      <c r="N12" s="52">
        <v>1089</v>
      </c>
      <c r="O12" s="52">
        <v>0</v>
      </c>
      <c r="P12" s="52">
        <v>0</v>
      </c>
      <c r="Q12" s="52">
        <v>0</v>
      </c>
      <c r="R12" s="88">
        <f>SUM(S12:X12)</f>
        <v>58</v>
      </c>
      <c r="S12" s="52">
        <v>0</v>
      </c>
      <c r="T12" s="52">
        <v>0</v>
      </c>
      <c r="U12" s="52">
        <v>58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3824</v>
      </c>
      <c r="AC12" s="53">
        <v>0</v>
      </c>
      <c r="AD12" s="86">
        <f>SUM(D12:Z12)+SUM(AA12:AC12)</f>
        <v>15412</v>
      </c>
    </row>
    <row r="13" spans="1:30" ht="12.75">
      <c r="A13" s="35"/>
      <c r="B13" s="154" t="s">
        <v>33</v>
      </c>
      <c r="C13" s="155" t="s">
        <v>212</v>
      </c>
      <c r="D13" s="157">
        <f>SUM(K13:N13)</f>
        <v>1026</v>
      </c>
      <c r="E13" s="158">
        <v>1026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193</v>
      </c>
      <c r="L13" s="52">
        <v>542</v>
      </c>
      <c r="M13" s="52">
        <v>18</v>
      </c>
      <c r="N13" s="52">
        <v>273</v>
      </c>
      <c r="O13" s="52">
        <v>0</v>
      </c>
      <c r="P13" s="52">
        <v>0</v>
      </c>
      <c r="Q13" s="52">
        <v>0</v>
      </c>
      <c r="R13" s="47">
        <f>SUM(S13:X13)</f>
        <v>335</v>
      </c>
      <c r="S13" s="52">
        <v>37</v>
      </c>
      <c r="T13" s="52">
        <v>0</v>
      </c>
      <c r="U13" s="52">
        <v>298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1026</v>
      </c>
      <c r="AC13" s="53">
        <v>0</v>
      </c>
      <c r="AD13" s="86">
        <f>SUM(D13:Z13)+SUM(AA13:AC13)</f>
        <v>4774</v>
      </c>
    </row>
    <row r="14" spans="2:31" ht="13.5" customHeight="1" thickBot="1">
      <c r="B14" s="169" t="s">
        <v>268</v>
      </c>
      <c r="C14" s="170"/>
      <c r="D14" s="91">
        <f>SUM(D12:D13)</f>
        <v>4850</v>
      </c>
      <c r="E14" s="91">
        <f aca="true" t="shared" si="3" ref="E14:AD14">SUM(E12:E13)</f>
        <v>4850</v>
      </c>
      <c r="F14" s="92">
        <f t="shared" si="3"/>
        <v>0</v>
      </c>
      <c r="G14" s="92">
        <f t="shared" si="3"/>
        <v>0</v>
      </c>
      <c r="H14" s="92">
        <f t="shared" si="3"/>
        <v>0</v>
      </c>
      <c r="I14" s="92">
        <f t="shared" si="3"/>
        <v>0</v>
      </c>
      <c r="J14" s="92">
        <f t="shared" si="3"/>
        <v>0</v>
      </c>
      <c r="K14" s="92">
        <f t="shared" si="3"/>
        <v>1009</v>
      </c>
      <c r="L14" s="92">
        <f t="shared" si="3"/>
        <v>2279</v>
      </c>
      <c r="M14" s="92">
        <f t="shared" si="3"/>
        <v>200</v>
      </c>
      <c r="N14" s="92">
        <f t="shared" si="3"/>
        <v>1362</v>
      </c>
      <c r="O14" s="92">
        <f t="shared" si="3"/>
        <v>0</v>
      </c>
      <c r="P14" s="92">
        <f t="shared" si="3"/>
        <v>0</v>
      </c>
      <c r="Q14" s="92">
        <f t="shared" si="3"/>
        <v>0</v>
      </c>
      <c r="R14" s="92">
        <f t="shared" si="3"/>
        <v>393</v>
      </c>
      <c r="S14" s="92">
        <f t="shared" si="3"/>
        <v>37</v>
      </c>
      <c r="T14" s="92">
        <f t="shared" si="3"/>
        <v>0</v>
      </c>
      <c r="U14" s="92">
        <f t="shared" si="3"/>
        <v>356</v>
      </c>
      <c r="V14" s="92">
        <f t="shared" si="3"/>
        <v>0</v>
      </c>
      <c r="W14" s="92">
        <f t="shared" si="3"/>
        <v>0</v>
      </c>
      <c r="X14" s="92">
        <f t="shared" si="3"/>
        <v>0</v>
      </c>
      <c r="Y14" s="92">
        <f t="shared" si="3"/>
        <v>0</v>
      </c>
      <c r="Z14" s="92">
        <f t="shared" si="3"/>
        <v>0</v>
      </c>
      <c r="AA14" s="92">
        <f t="shared" si="3"/>
        <v>0</v>
      </c>
      <c r="AB14" s="92">
        <f t="shared" si="3"/>
        <v>4850</v>
      </c>
      <c r="AC14" s="93">
        <f t="shared" si="3"/>
        <v>0</v>
      </c>
      <c r="AD14" s="94">
        <f t="shared" si="3"/>
        <v>20186</v>
      </c>
      <c r="AE14" s="33">
        <f>SUM(D14:AC14)</f>
        <v>20186</v>
      </c>
    </row>
    <row r="15" spans="2:30" ht="13.5" customHeight="1" thickBot="1">
      <c r="B15" s="7" t="s">
        <v>92</v>
      </c>
      <c r="C15" s="32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3"/>
    </row>
    <row r="16" spans="1:30" ht="12.75">
      <c r="A16" s="35"/>
      <c r="B16" s="152" t="s">
        <v>32</v>
      </c>
      <c r="C16" s="153" t="s">
        <v>190</v>
      </c>
      <c r="D16" s="156">
        <f t="shared" si="0"/>
        <v>3085</v>
      </c>
      <c r="E16" s="52">
        <v>3085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848</v>
      </c>
      <c r="L16" s="52">
        <v>929</v>
      </c>
      <c r="M16" s="52">
        <v>135</v>
      </c>
      <c r="N16" s="52">
        <v>1173</v>
      </c>
      <c r="O16" s="52">
        <v>0</v>
      </c>
      <c r="P16" s="52">
        <v>0</v>
      </c>
      <c r="Q16" s="52">
        <v>0</v>
      </c>
      <c r="R16" s="55">
        <f t="shared" si="1"/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3085</v>
      </c>
      <c r="AC16" s="53">
        <v>0</v>
      </c>
      <c r="AD16" s="87">
        <f t="shared" si="2"/>
        <v>12340</v>
      </c>
    </row>
    <row r="17" spans="1:30" ht="12.75">
      <c r="A17" s="35"/>
      <c r="B17" s="152" t="s">
        <v>33</v>
      </c>
      <c r="C17" s="153" t="s">
        <v>191</v>
      </c>
      <c r="D17" s="156">
        <f t="shared" si="0"/>
        <v>5539</v>
      </c>
      <c r="E17" s="52">
        <v>5539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1311</v>
      </c>
      <c r="L17" s="52">
        <v>1768</v>
      </c>
      <c r="M17" s="52">
        <v>306</v>
      </c>
      <c r="N17" s="52">
        <v>2154</v>
      </c>
      <c r="O17" s="52">
        <v>0</v>
      </c>
      <c r="P17" s="52">
        <v>0</v>
      </c>
      <c r="Q17" s="52">
        <v>0</v>
      </c>
      <c r="R17" s="55">
        <f t="shared" si="1"/>
        <v>456</v>
      </c>
      <c r="S17" s="52">
        <v>0</v>
      </c>
      <c r="T17" s="52">
        <v>0</v>
      </c>
      <c r="U17" s="52">
        <v>456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5539</v>
      </c>
      <c r="AC17" s="53">
        <v>0</v>
      </c>
      <c r="AD17" s="87">
        <f t="shared" si="2"/>
        <v>23068</v>
      </c>
    </row>
    <row r="18" spans="1:30" ht="12.75">
      <c r="A18" s="35"/>
      <c r="B18" s="152" t="s">
        <v>34</v>
      </c>
      <c r="C18" s="153" t="s">
        <v>225</v>
      </c>
      <c r="D18" s="156">
        <f t="shared" si="0"/>
        <v>2588</v>
      </c>
      <c r="E18" s="52">
        <v>2588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567</v>
      </c>
      <c r="L18" s="52">
        <v>846</v>
      </c>
      <c r="M18" s="52">
        <v>146</v>
      </c>
      <c r="N18" s="52">
        <v>1029</v>
      </c>
      <c r="O18" s="52">
        <v>0</v>
      </c>
      <c r="P18" s="52">
        <v>0</v>
      </c>
      <c r="Q18" s="52">
        <v>0</v>
      </c>
      <c r="R18" s="55">
        <f t="shared" si="1"/>
        <v>13</v>
      </c>
      <c r="S18" s="52">
        <v>3</v>
      </c>
      <c r="T18" s="52">
        <v>0</v>
      </c>
      <c r="U18" s="52">
        <v>10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2588</v>
      </c>
      <c r="AC18" s="53">
        <v>0</v>
      </c>
      <c r="AD18" s="87">
        <f t="shared" si="2"/>
        <v>10378</v>
      </c>
    </row>
    <row r="19" spans="1:30" ht="12.75">
      <c r="A19" s="35"/>
      <c r="B19" s="152" t="s">
        <v>35</v>
      </c>
      <c r="C19" s="153" t="s">
        <v>192</v>
      </c>
      <c r="D19" s="156">
        <f t="shared" si="0"/>
        <v>1589</v>
      </c>
      <c r="E19" s="52">
        <v>1589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158</v>
      </c>
      <c r="L19" s="52">
        <v>813</v>
      </c>
      <c r="M19" s="52">
        <v>123</v>
      </c>
      <c r="N19" s="52">
        <v>495</v>
      </c>
      <c r="O19" s="52">
        <v>0</v>
      </c>
      <c r="P19" s="52">
        <v>0</v>
      </c>
      <c r="Q19" s="52">
        <v>0</v>
      </c>
      <c r="R19" s="55">
        <f t="shared" si="1"/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1589</v>
      </c>
      <c r="AC19" s="53">
        <v>0</v>
      </c>
      <c r="AD19" s="87">
        <f t="shared" si="2"/>
        <v>6356</v>
      </c>
    </row>
    <row r="20" spans="1:30" ht="12.75">
      <c r="A20" s="35"/>
      <c r="B20" s="152" t="s">
        <v>36</v>
      </c>
      <c r="C20" s="153" t="s">
        <v>193</v>
      </c>
      <c r="D20" s="156">
        <f t="shared" si="0"/>
        <v>2277</v>
      </c>
      <c r="E20" s="52">
        <v>2274</v>
      </c>
      <c r="F20" s="52">
        <v>3</v>
      </c>
      <c r="G20" s="52">
        <v>0</v>
      </c>
      <c r="H20" s="52">
        <v>0</v>
      </c>
      <c r="I20" s="52">
        <v>0</v>
      </c>
      <c r="J20" s="52">
        <v>0</v>
      </c>
      <c r="K20" s="52">
        <v>676</v>
      </c>
      <c r="L20" s="52">
        <v>879</v>
      </c>
      <c r="M20" s="52">
        <v>53</v>
      </c>
      <c r="N20" s="52">
        <v>669</v>
      </c>
      <c r="O20" s="52">
        <v>1</v>
      </c>
      <c r="P20" s="52">
        <v>0</v>
      </c>
      <c r="Q20" s="52">
        <v>1</v>
      </c>
      <c r="R20" s="55">
        <f t="shared" si="1"/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2277</v>
      </c>
      <c r="AC20" s="53">
        <v>0</v>
      </c>
      <c r="AD20" s="87">
        <f t="shared" si="2"/>
        <v>9110</v>
      </c>
    </row>
    <row r="21" spans="1:30" ht="12.75">
      <c r="A21" s="35"/>
      <c r="B21" s="152" t="s">
        <v>37</v>
      </c>
      <c r="C21" s="153" t="s">
        <v>194</v>
      </c>
      <c r="D21" s="156">
        <f t="shared" si="0"/>
        <v>1638</v>
      </c>
      <c r="E21" s="52">
        <v>1638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419</v>
      </c>
      <c r="L21" s="52">
        <v>623</v>
      </c>
      <c r="M21" s="52">
        <v>119</v>
      </c>
      <c r="N21" s="52">
        <v>477</v>
      </c>
      <c r="O21" s="52">
        <v>0</v>
      </c>
      <c r="P21" s="52">
        <v>0</v>
      </c>
      <c r="Q21" s="52">
        <v>0</v>
      </c>
      <c r="R21" s="55">
        <f t="shared" si="1"/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1638</v>
      </c>
      <c r="AC21" s="53">
        <v>0</v>
      </c>
      <c r="AD21" s="87">
        <f t="shared" si="2"/>
        <v>6552</v>
      </c>
    </row>
    <row r="22" spans="1:30" ht="12.75">
      <c r="A22" s="35"/>
      <c r="B22" s="152" t="s">
        <v>38</v>
      </c>
      <c r="C22" s="153"/>
      <c r="D22" s="156">
        <f t="shared" si="0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5">
        <f t="shared" si="1"/>
        <v>0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3"/>
      <c r="AD22" s="87">
        <f t="shared" si="2"/>
        <v>0</v>
      </c>
    </row>
    <row r="23" spans="1:30" ht="12.75">
      <c r="A23" s="35"/>
      <c r="B23" s="152" t="s">
        <v>39</v>
      </c>
      <c r="C23" s="153"/>
      <c r="D23" s="156">
        <f t="shared" si="0"/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5">
        <f t="shared" si="1"/>
        <v>0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3"/>
      <c r="AD23" s="87">
        <f t="shared" si="2"/>
        <v>0</v>
      </c>
    </row>
    <row r="24" spans="1:30" ht="12.75">
      <c r="A24" s="35"/>
      <c r="B24" s="152" t="s">
        <v>40</v>
      </c>
      <c r="C24" s="153"/>
      <c r="D24" s="156">
        <f t="shared" si="0"/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5">
        <f t="shared" si="1"/>
        <v>0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87">
        <f t="shared" si="2"/>
        <v>0</v>
      </c>
    </row>
    <row r="25" spans="2:31" ht="13.5" customHeight="1" thickBot="1">
      <c r="B25" s="169" t="s">
        <v>93</v>
      </c>
      <c r="C25" s="170"/>
      <c r="D25" s="91">
        <f aca="true" t="shared" si="4" ref="D25:AD25">SUM(D16:D24)</f>
        <v>16716</v>
      </c>
      <c r="E25" s="91">
        <f t="shared" si="4"/>
        <v>16713</v>
      </c>
      <c r="F25" s="92">
        <f t="shared" si="4"/>
        <v>3</v>
      </c>
      <c r="G25" s="92">
        <f t="shared" si="4"/>
        <v>0</v>
      </c>
      <c r="H25" s="92">
        <f t="shared" si="4"/>
        <v>0</v>
      </c>
      <c r="I25" s="92">
        <f t="shared" si="4"/>
        <v>0</v>
      </c>
      <c r="J25" s="92">
        <f t="shared" si="4"/>
        <v>0</v>
      </c>
      <c r="K25" s="92">
        <f t="shared" si="4"/>
        <v>3979</v>
      </c>
      <c r="L25" s="92">
        <f t="shared" si="4"/>
        <v>5858</v>
      </c>
      <c r="M25" s="92">
        <f t="shared" si="4"/>
        <v>882</v>
      </c>
      <c r="N25" s="92">
        <f t="shared" si="4"/>
        <v>5997</v>
      </c>
      <c r="O25" s="92">
        <f t="shared" si="4"/>
        <v>1</v>
      </c>
      <c r="P25" s="92">
        <f t="shared" si="4"/>
        <v>0</v>
      </c>
      <c r="Q25" s="92">
        <f t="shared" si="4"/>
        <v>1</v>
      </c>
      <c r="R25" s="92">
        <f t="shared" si="4"/>
        <v>469</v>
      </c>
      <c r="S25" s="92">
        <f t="shared" si="4"/>
        <v>3</v>
      </c>
      <c r="T25" s="92">
        <f t="shared" si="4"/>
        <v>0</v>
      </c>
      <c r="U25" s="92">
        <f t="shared" si="4"/>
        <v>466</v>
      </c>
      <c r="V25" s="92">
        <f t="shared" si="4"/>
        <v>0</v>
      </c>
      <c r="W25" s="92">
        <f t="shared" si="4"/>
        <v>0</v>
      </c>
      <c r="X25" s="92">
        <f t="shared" si="4"/>
        <v>0</v>
      </c>
      <c r="Y25" s="92">
        <f t="shared" si="4"/>
        <v>0</v>
      </c>
      <c r="Z25" s="92">
        <f t="shared" si="4"/>
        <v>0</v>
      </c>
      <c r="AA25" s="92">
        <f t="shared" si="4"/>
        <v>0</v>
      </c>
      <c r="AB25" s="92">
        <f t="shared" si="4"/>
        <v>16716</v>
      </c>
      <c r="AC25" s="93">
        <f t="shared" si="4"/>
        <v>0</v>
      </c>
      <c r="AD25" s="94">
        <f t="shared" si="4"/>
        <v>67804</v>
      </c>
      <c r="AE25" s="33">
        <f>SUM(D25:AC25)</f>
        <v>67804</v>
      </c>
    </row>
    <row r="26" spans="2:30" ht="13.5" customHeight="1" thickBot="1">
      <c r="B26" s="167" t="s">
        <v>115</v>
      </c>
      <c r="C26" s="168"/>
      <c r="D26" s="95">
        <f>SUM(D8+D10+D14+D25)</f>
        <v>134038</v>
      </c>
      <c r="E26" s="95">
        <f aca="true" t="shared" si="5" ref="E26:AD26">SUM(E8+E10+E14+E25)</f>
        <v>130224</v>
      </c>
      <c r="F26" s="30">
        <f t="shared" si="5"/>
        <v>3711</v>
      </c>
      <c r="G26" s="30">
        <f t="shared" si="5"/>
        <v>103</v>
      </c>
      <c r="H26" s="30">
        <f t="shared" si="5"/>
        <v>0</v>
      </c>
      <c r="I26" s="30">
        <f t="shared" si="5"/>
        <v>0</v>
      </c>
      <c r="J26" s="30">
        <f t="shared" si="5"/>
        <v>0</v>
      </c>
      <c r="K26" s="30">
        <f t="shared" si="5"/>
        <v>39207</v>
      </c>
      <c r="L26" s="30">
        <f t="shared" si="5"/>
        <v>48011</v>
      </c>
      <c r="M26" s="30">
        <f t="shared" si="5"/>
        <v>7718</v>
      </c>
      <c r="N26" s="30">
        <f t="shared" si="5"/>
        <v>39102</v>
      </c>
      <c r="O26" s="30">
        <f t="shared" si="5"/>
        <v>48</v>
      </c>
      <c r="P26" s="30">
        <f t="shared" si="5"/>
        <v>5</v>
      </c>
      <c r="Q26" s="30">
        <f t="shared" si="5"/>
        <v>67</v>
      </c>
      <c r="R26" s="30">
        <f t="shared" si="5"/>
        <v>3241</v>
      </c>
      <c r="S26" s="30">
        <f t="shared" si="5"/>
        <v>2044</v>
      </c>
      <c r="T26" s="30">
        <f t="shared" si="5"/>
        <v>0</v>
      </c>
      <c r="U26" s="30">
        <f t="shared" si="5"/>
        <v>1197</v>
      </c>
      <c r="V26" s="30">
        <f t="shared" si="5"/>
        <v>0</v>
      </c>
      <c r="W26" s="30">
        <f t="shared" si="5"/>
        <v>0</v>
      </c>
      <c r="X26" s="30">
        <f t="shared" si="5"/>
        <v>0</v>
      </c>
      <c r="Y26" s="30">
        <f t="shared" si="5"/>
        <v>0</v>
      </c>
      <c r="Z26" s="30">
        <f t="shared" si="5"/>
        <v>0</v>
      </c>
      <c r="AA26" s="30">
        <f t="shared" si="5"/>
        <v>7037</v>
      </c>
      <c r="AB26" s="30">
        <f t="shared" si="5"/>
        <v>105554</v>
      </c>
      <c r="AC26" s="31">
        <f t="shared" si="5"/>
        <v>112472</v>
      </c>
      <c r="AD26" s="96">
        <f t="shared" si="5"/>
        <v>633779</v>
      </c>
    </row>
    <row r="27" spans="2:30" ht="13.5" customHeight="1" thickBot="1">
      <c r="B27" s="97"/>
      <c r="C27" s="9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8"/>
    </row>
    <row r="28" spans="2:30" ht="13.5" customHeight="1" thickBot="1">
      <c r="B28" s="141" t="s">
        <v>116</v>
      </c>
      <c r="C28" s="142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8"/>
    </row>
    <row r="29" spans="2:30" ht="13.5" customHeight="1" thickBot="1">
      <c r="B29" s="7" t="s">
        <v>94</v>
      </c>
      <c r="C29" s="14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3"/>
    </row>
    <row r="30" spans="2:30" ht="12.75" thickBot="1">
      <c r="B30" s="54" t="s">
        <v>32</v>
      </c>
      <c r="C30" s="150" t="s">
        <v>117</v>
      </c>
      <c r="D30" s="80">
        <f t="shared" si="0"/>
        <v>36585</v>
      </c>
      <c r="E30" s="81">
        <v>35979</v>
      </c>
      <c r="F30" s="39">
        <v>606</v>
      </c>
      <c r="G30" s="39">
        <v>0</v>
      </c>
      <c r="H30" s="39">
        <v>0</v>
      </c>
      <c r="I30" s="39">
        <v>0</v>
      </c>
      <c r="J30" s="39">
        <v>0</v>
      </c>
      <c r="K30" s="39">
        <v>12295</v>
      </c>
      <c r="L30" s="39">
        <v>13318</v>
      </c>
      <c r="M30" s="39">
        <v>1050</v>
      </c>
      <c r="N30" s="39">
        <v>9922</v>
      </c>
      <c r="O30" s="39">
        <v>18</v>
      </c>
      <c r="P30" s="39">
        <v>1</v>
      </c>
      <c r="Q30" s="39">
        <v>20</v>
      </c>
      <c r="R30" s="47">
        <f t="shared" si="1"/>
        <v>176</v>
      </c>
      <c r="S30" s="39">
        <v>139</v>
      </c>
      <c r="T30" s="39">
        <v>0</v>
      </c>
      <c r="U30" s="39">
        <v>37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34005</v>
      </c>
      <c r="AC30" s="41">
        <v>34519</v>
      </c>
      <c r="AD30" s="86">
        <f aca="true" t="shared" si="6" ref="AD30:AD41">SUM(D30:Z30)+SUM(AA30:AC30)</f>
        <v>178670</v>
      </c>
    </row>
    <row r="31" spans="2:30" ht="13.5" customHeight="1" thickBot="1">
      <c r="B31" s="7" t="s">
        <v>92</v>
      </c>
      <c r="C31" s="32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3"/>
    </row>
    <row r="32" spans="2:30" ht="12.75">
      <c r="B32" s="145" t="s">
        <v>32</v>
      </c>
      <c r="C32" s="151" t="s">
        <v>195</v>
      </c>
      <c r="D32" s="80">
        <f t="shared" si="0"/>
        <v>757</v>
      </c>
      <c r="E32" s="81">
        <v>757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160</v>
      </c>
      <c r="L32" s="39">
        <v>269</v>
      </c>
      <c r="M32" s="39">
        <v>29</v>
      </c>
      <c r="N32" s="39">
        <v>299</v>
      </c>
      <c r="O32" s="39">
        <v>0</v>
      </c>
      <c r="P32" s="39">
        <v>0</v>
      </c>
      <c r="Q32" s="39">
        <v>0</v>
      </c>
      <c r="R32" s="47">
        <f t="shared" si="1"/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757</v>
      </c>
      <c r="AC32" s="41">
        <v>0</v>
      </c>
      <c r="AD32" s="86">
        <f t="shared" si="6"/>
        <v>3028</v>
      </c>
    </row>
    <row r="33" spans="2:30" ht="12.75">
      <c r="B33" s="143" t="s">
        <v>33</v>
      </c>
      <c r="C33" s="150" t="s">
        <v>196</v>
      </c>
      <c r="D33" s="100">
        <f t="shared" si="0"/>
        <v>4059</v>
      </c>
      <c r="E33" s="85">
        <v>3992</v>
      </c>
      <c r="F33" s="52">
        <v>67</v>
      </c>
      <c r="G33" s="52">
        <v>0</v>
      </c>
      <c r="H33" s="52">
        <v>0</v>
      </c>
      <c r="I33" s="52">
        <v>0</v>
      </c>
      <c r="J33" s="52">
        <v>0</v>
      </c>
      <c r="K33" s="52">
        <v>965</v>
      </c>
      <c r="L33" s="52">
        <v>1551</v>
      </c>
      <c r="M33" s="52">
        <v>228</v>
      </c>
      <c r="N33" s="52">
        <v>1315</v>
      </c>
      <c r="O33" s="52">
        <v>0</v>
      </c>
      <c r="P33" s="52">
        <v>0</v>
      </c>
      <c r="Q33" s="52">
        <v>0</v>
      </c>
      <c r="R33" s="55">
        <f t="shared" si="1"/>
        <v>99</v>
      </c>
      <c r="S33" s="52">
        <v>0</v>
      </c>
      <c r="T33" s="52">
        <v>0</v>
      </c>
      <c r="U33" s="52">
        <v>99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4059</v>
      </c>
      <c r="AC33" s="53">
        <v>0</v>
      </c>
      <c r="AD33" s="87">
        <f t="shared" si="6"/>
        <v>16434</v>
      </c>
    </row>
    <row r="34" spans="2:30" ht="12.75">
      <c r="B34" s="143" t="s">
        <v>34</v>
      </c>
      <c r="C34" s="150" t="s">
        <v>197</v>
      </c>
      <c r="D34" s="100">
        <f t="shared" si="0"/>
        <v>2014</v>
      </c>
      <c r="E34" s="85">
        <v>2014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408</v>
      </c>
      <c r="L34" s="52">
        <v>869</v>
      </c>
      <c r="M34" s="52">
        <v>90</v>
      </c>
      <c r="N34" s="52">
        <v>647</v>
      </c>
      <c r="O34" s="52">
        <v>0</v>
      </c>
      <c r="P34" s="52">
        <v>0</v>
      </c>
      <c r="Q34" s="52">
        <v>0</v>
      </c>
      <c r="R34" s="55">
        <f t="shared" si="1"/>
        <v>62</v>
      </c>
      <c r="S34" s="52">
        <v>0</v>
      </c>
      <c r="T34" s="52">
        <v>0</v>
      </c>
      <c r="U34" s="52">
        <v>62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2014</v>
      </c>
      <c r="AC34" s="53">
        <v>0</v>
      </c>
      <c r="AD34" s="87">
        <f t="shared" si="6"/>
        <v>8180</v>
      </c>
    </row>
    <row r="35" spans="2:30" ht="12.75">
      <c r="B35" s="143" t="s">
        <v>35</v>
      </c>
      <c r="C35" s="150" t="s">
        <v>198</v>
      </c>
      <c r="D35" s="100">
        <f t="shared" si="0"/>
        <v>4465</v>
      </c>
      <c r="E35" s="85">
        <v>4396</v>
      </c>
      <c r="F35" s="52">
        <v>69</v>
      </c>
      <c r="G35" s="52">
        <v>0</v>
      </c>
      <c r="H35" s="52">
        <v>0</v>
      </c>
      <c r="I35" s="52">
        <v>0</v>
      </c>
      <c r="J35" s="52">
        <v>0</v>
      </c>
      <c r="K35" s="52">
        <v>1578</v>
      </c>
      <c r="L35" s="52">
        <v>1611</v>
      </c>
      <c r="M35" s="52">
        <v>225</v>
      </c>
      <c r="N35" s="52">
        <v>1051</v>
      </c>
      <c r="O35" s="52">
        <v>0</v>
      </c>
      <c r="P35" s="52">
        <v>0</v>
      </c>
      <c r="Q35" s="52">
        <v>0</v>
      </c>
      <c r="R35" s="55">
        <f t="shared" si="1"/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4465</v>
      </c>
      <c r="AC35" s="53">
        <v>0</v>
      </c>
      <c r="AD35" s="87">
        <f t="shared" si="6"/>
        <v>17860</v>
      </c>
    </row>
    <row r="36" spans="2:30" ht="12.75">
      <c r="B36" s="143" t="s">
        <v>36</v>
      </c>
      <c r="C36" s="150"/>
      <c r="D36" s="100">
        <f t="shared" si="0"/>
        <v>0</v>
      </c>
      <c r="E36" s="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5">
        <f t="shared" si="1"/>
        <v>0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87">
        <f t="shared" si="6"/>
        <v>0</v>
      </c>
    </row>
    <row r="37" spans="2:30" ht="12.75">
      <c r="B37" s="143" t="s">
        <v>37</v>
      </c>
      <c r="C37" s="150"/>
      <c r="D37" s="100">
        <f t="shared" si="0"/>
        <v>0</v>
      </c>
      <c r="E37" s="8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5">
        <f t="shared" si="1"/>
        <v>0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87">
        <f t="shared" si="6"/>
        <v>0</v>
      </c>
    </row>
    <row r="38" spans="2:30" ht="12.75">
      <c r="B38" s="143" t="s">
        <v>38</v>
      </c>
      <c r="C38" s="150"/>
      <c r="D38" s="100">
        <f t="shared" si="0"/>
        <v>0</v>
      </c>
      <c r="E38" s="8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5">
        <f t="shared" si="1"/>
        <v>0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87">
        <f t="shared" si="6"/>
        <v>0</v>
      </c>
    </row>
    <row r="39" spans="2:30" ht="12.75">
      <c r="B39" s="143" t="s">
        <v>39</v>
      </c>
      <c r="C39" s="150"/>
      <c r="D39" s="100">
        <f t="shared" si="0"/>
        <v>0</v>
      </c>
      <c r="E39" s="85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5">
        <f t="shared" si="1"/>
        <v>0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87">
        <f t="shared" si="6"/>
        <v>0</v>
      </c>
    </row>
    <row r="40" spans="2:30" ht="12.75">
      <c r="B40" s="143" t="s">
        <v>40</v>
      </c>
      <c r="C40" s="150"/>
      <c r="D40" s="100">
        <f t="shared" si="0"/>
        <v>0</v>
      </c>
      <c r="E40" s="85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5">
        <f t="shared" si="1"/>
        <v>0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3"/>
      <c r="AD40" s="87">
        <f t="shared" si="6"/>
        <v>0</v>
      </c>
    </row>
    <row r="41" spans="2:30" ht="12.75">
      <c r="B41" s="143" t="s">
        <v>41</v>
      </c>
      <c r="C41" s="150"/>
      <c r="D41" s="100">
        <f t="shared" si="0"/>
        <v>0</v>
      </c>
      <c r="E41" s="85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5">
        <f t="shared" si="1"/>
        <v>0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87">
        <f t="shared" si="6"/>
        <v>0</v>
      </c>
    </row>
    <row r="42" spans="2:30" ht="13.5" customHeight="1" thickBot="1">
      <c r="B42" s="169" t="s">
        <v>93</v>
      </c>
      <c r="C42" s="170"/>
      <c r="D42" s="91">
        <f aca="true" t="shared" si="7" ref="D42:AD42">SUM(D32:D41)</f>
        <v>11295</v>
      </c>
      <c r="E42" s="91">
        <f t="shared" si="7"/>
        <v>11159</v>
      </c>
      <c r="F42" s="92">
        <f t="shared" si="7"/>
        <v>136</v>
      </c>
      <c r="G42" s="92">
        <f t="shared" si="7"/>
        <v>0</v>
      </c>
      <c r="H42" s="92">
        <f t="shared" si="7"/>
        <v>0</v>
      </c>
      <c r="I42" s="92">
        <f t="shared" si="7"/>
        <v>0</v>
      </c>
      <c r="J42" s="92">
        <f t="shared" si="7"/>
        <v>0</v>
      </c>
      <c r="K42" s="92">
        <f t="shared" si="7"/>
        <v>3111</v>
      </c>
      <c r="L42" s="92">
        <f t="shared" si="7"/>
        <v>4300</v>
      </c>
      <c r="M42" s="92">
        <f t="shared" si="7"/>
        <v>572</v>
      </c>
      <c r="N42" s="92">
        <f t="shared" si="7"/>
        <v>3312</v>
      </c>
      <c r="O42" s="92">
        <f t="shared" si="7"/>
        <v>0</v>
      </c>
      <c r="P42" s="92">
        <f t="shared" si="7"/>
        <v>0</v>
      </c>
      <c r="Q42" s="92">
        <f t="shared" si="7"/>
        <v>0</v>
      </c>
      <c r="R42" s="92">
        <f t="shared" si="7"/>
        <v>161</v>
      </c>
      <c r="S42" s="92">
        <f t="shared" si="7"/>
        <v>0</v>
      </c>
      <c r="T42" s="92">
        <f t="shared" si="7"/>
        <v>0</v>
      </c>
      <c r="U42" s="92">
        <f t="shared" si="7"/>
        <v>161</v>
      </c>
      <c r="V42" s="92">
        <f t="shared" si="7"/>
        <v>0</v>
      </c>
      <c r="W42" s="92">
        <f>SUM(W32:W41)</f>
        <v>0</v>
      </c>
      <c r="X42" s="92">
        <f t="shared" si="7"/>
        <v>0</v>
      </c>
      <c r="Y42" s="92">
        <f t="shared" si="7"/>
        <v>0</v>
      </c>
      <c r="Z42" s="92">
        <f t="shared" si="7"/>
        <v>0</v>
      </c>
      <c r="AA42" s="92">
        <f t="shared" si="7"/>
        <v>0</v>
      </c>
      <c r="AB42" s="92">
        <f t="shared" si="7"/>
        <v>11295</v>
      </c>
      <c r="AC42" s="93">
        <f t="shared" si="7"/>
        <v>0</v>
      </c>
      <c r="AD42" s="94">
        <f t="shared" si="7"/>
        <v>45502</v>
      </c>
    </row>
    <row r="43" spans="2:30" ht="13.5" customHeight="1" thickBot="1">
      <c r="B43" s="167" t="s">
        <v>119</v>
      </c>
      <c r="C43" s="168"/>
      <c r="D43" s="95">
        <f aca="true" t="shared" si="8" ref="D43:AD43">SUM(D30+D42)</f>
        <v>47880</v>
      </c>
      <c r="E43" s="95">
        <f t="shared" si="8"/>
        <v>47138</v>
      </c>
      <c r="F43" s="95">
        <f t="shared" si="8"/>
        <v>742</v>
      </c>
      <c r="G43" s="95">
        <f t="shared" si="8"/>
        <v>0</v>
      </c>
      <c r="H43" s="95">
        <f t="shared" si="8"/>
        <v>0</v>
      </c>
      <c r="I43" s="95">
        <f t="shared" si="8"/>
        <v>0</v>
      </c>
      <c r="J43" s="95">
        <f t="shared" si="8"/>
        <v>0</v>
      </c>
      <c r="K43" s="95">
        <f t="shared" si="8"/>
        <v>15406</v>
      </c>
      <c r="L43" s="95">
        <f t="shared" si="8"/>
        <v>17618</v>
      </c>
      <c r="M43" s="95">
        <f t="shared" si="8"/>
        <v>1622</v>
      </c>
      <c r="N43" s="95">
        <f t="shared" si="8"/>
        <v>13234</v>
      </c>
      <c r="O43" s="95">
        <f t="shared" si="8"/>
        <v>18</v>
      </c>
      <c r="P43" s="95">
        <f t="shared" si="8"/>
        <v>1</v>
      </c>
      <c r="Q43" s="95">
        <f t="shared" si="8"/>
        <v>20</v>
      </c>
      <c r="R43" s="95">
        <f t="shared" si="8"/>
        <v>337</v>
      </c>
      <c r="S43" s="95">
        <f t="shared" si="8"/>
        <v>139</v>
      </c>
      <c r="T43" s="95">
        <f t="shared" si="8"/>
        <v>0</v>
      </c>
      <c r="U43" s="95">
        <f t="shared" si="8"/>
        <v>198</v>
      </c>
      <c r="V43" s="95">
        <f t="shared" si="8"/>
        <v>0</v>
      </c>
      <c r="W43" s="95">
        <f>SUM(W30+W42)</f>
        <v>0</v>
      </c>
      <c r="X43" s="95">
        <f t="shared" si="8"/>
        <v>0</v>
      </c>
      <c r="Y43" s="95">
        <f t="shared" si="8"/>
        <v>0</v>
      </c>
      <c r="Z43" s="95">
        <f t="shared" si="8"/>
        <v>0</v>
      </c>
      <c r="AA43" s="95">
        <f t="shared" si="8"/>
        <v>0</v>
      </c>
      <c r="AB43" s="95">
        <f t="shared" si="8"/>
        <v>45300</v>
      </c>
      <c r="AC43" s="95">
        <f t="shared" si="8"/>
        <v>34519</v>
      </c>
      <c r="AD43" s="95">
        <f t="shared" si="8"/>
        <v>224172</v>
      </c>
    </row>
    <row r="44" ht="12.75" thickBot="1"/>
    <row r="45" spans="2:30" ht="13.5" customHeight="1" thickBot="1">
      <c r="B45" s="7" t="s">
        <v>161</v>
      </c>
      <c r="C45" s="32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3"/>
    </row>
    <row r="46" spans="1:30" ht="12.75">
      <c r="A46" s="35"/>
      <c r="B46" s="154" t="s">
        <v>32</v>
      </c>
      <c r="C46" s="155" t="s">
        <v>199</v>
      </c>
      <c r="D46" s="157">
        <f aca="true" t="shared" si="9" ref="D46:D113">SUM(K46:N46)</f>
        <v>0</v>
      </c>
      <c r="E46" s="158"/>
      <c r="F46" s="158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47">
        <f aca="true" t="shared" si="10" ref="R46:R113">SUM(S46:X46)</f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/>
      <c r="AC46" s="53">
        <v>0</v>
      </c>
      <c r="AD46" s="86">
        <f aca="true" t="shared" si="11" ref="AD46:AD113">SUM(D46:Z46)+SUM(AA46:AC46)</f>
        <v>0</v>
      </c>
    </row>
    <row r="47" spans="1:30" ht="12.75">
      <c r="A47" s="35"/>
      <c r="B47" s="152" t="s">
        <v>33</v>
      </c>
      <c r="C47" s="153" t="s">
        <v>200</v>
      </c>
      <c r="D47" s="156">
        <f t="shared" si="9"/>
        <v>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5">
        <f t="shared" si="10"/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/>
      <c r="AC47" s="53">
        <v>0</v>
      </c>
      <c r="AD47" s="87">
        <f t="shared" si="11"/>
        <v>0</v>
      </c>
    </row>
    <row r="48" spans="1:30" ht="12.75">
      <c r="A48" s="35"/>
      <c r="B48" s="152" t="s">
        <v>34</v>
      </c>
      <c r="C48" s="153" t="s">
        <v>201</v>
      </c>
      <c r="D48" s="156">
        <f t="shared" si="9"/>
        <v>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5">
        <f t="shared" si="10"/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/>
      <c r="AC48" s="53">
        <v>0</v>
      </c>
      <c r="AD48" s="87">
        <f t="shared" si="11"/>
        <v>0</v>
      </c>
    </row>
    <row r="49" spans="1:30" ht="12.75">
      <c r="A49" s="35"/>
      <c r="B49" s="152" t="s">
        <v>35</v>
      </c>
      <c r="C49" s="153" t="s">
        <v>202</v>
      </c>
      <c r="D49" s="156">
        <f t="shared" si="9"/>
        <v>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5">
        <f t="shared" si="10"/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/>
      <c r="AC49" s="53">
        <v>0</v>
      </c>
      <c r="AD49" s="87">
        <f t="shared" si="11"/>
        <v>0</v>
      </c>
    </row>
    <row r="50" spans="1:30" ht="12.75">
      <c r="A50" s="35"/>
      <c r="B50" s="152" t="s">
        <v>36</v>
      </c>
      <c r="C50" s="153" t="s">
        <v>203</v>
      </c>
      <c r="D50" s="156">
        <f t="shared" si="9"/>
        <v>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5">
        <f t="shared" si="10"/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/>
      <c r="AC50" s="53">
        <v>0</v>
      </c>
      <c r="AD50" s="87">
        <f t="shared" si="11"/>
        <v>0</v>
      </c>
    </row>
    <row r="51" spans="1:30" ht="12.75">
      <c r="A51" s="35"/>
      <c r="B51" s="152" t="s">
        <v>37</v>
      </c>
      <c r="C51" s="153" t="s">
        <v>204</v>
      </c>
      <c r="D51" s="156">
        <f t="shared" si="9"/>
        <v>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5">
        <f t="shared" si="10"/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/>
      <c r="AC51" s="53">
        <v>0</v>
      </c>
      <c r="AD51" s="87">
        <f t="shared" si="11"/>
        <v>0</v>
      </c>
    </row>
    <row r="52" spans="1:30" ht="12.75">
      <c r="A52" s="35"/>
      <c r="B52" s="152" t="s">
        <v>38</v>
      </c>
      <c r="C52" s="153" t="s">
        <v>205</v>
      </c>
      <c r="D52" s="156">
        <f t="shared" si="9"/>
        <v>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5">
        <f t="shared" si="10"/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/>
      <c r="AC52" s="53">
        <v>0</v>
      </c>
      <c r="AD52" s="87">
        <f t="shared" si="11"/>
        <v>0</v>
      </c>
    </row>
    <row r="53" spans="1:30" ht="12.75">
      <c r="A53" s="35"/>
      <c r="B53" s="152" t="s">
        <v>39</v>
      </c>
      <c r="C53" s="153" t="s">
        <v>206</v>
      </c>
      <c r="D53" s="156">
        <f t="shared" si="9"/>
        <v>0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5">
        <f t="shared" si="10"/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/>
      <c r="AC53" s="53">
        <v>0</v>
      </c>
      <c r="AD53" s="87">
        <f t="shared" si="11"/>
        <v>0</v>
      </c>
    </row>
    <row r="54" spans="1:30" ht="12.75">
      <c r="A54" s="35"/>
      <c r="B54" s="152" t="s">
        <v>40</v>
      </c>
      <c r="C54" s="153" t="s">
        <v>207</v>
      </c>
      <c r="D54" s="156">
        <f t="shared" si="9"/>
        <v>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5">
        <f t="shared" si="10"/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/>
      <c r="AC54" s="53">
        <v>0</v>
      </c>
      <c r="AD54" s="87">
        <f t="shared" si="11"/>
        <v>0</v>
      </c>
    </row>
    <row r="55" spans="1:30" ht="12.75">
      <c r="A55" s="35"/>
      <c r="B55" s="152" t="s">
        <v>41</v>
      </c>
      <c r="C55" s="153" t="s">
        <v>208</v>
      </c>
      <c r="D55" s="156">
        <f t="shared" si="9"/>
        <v>0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5">
        <f t="shared" si="10"/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/>
      <c r="AC55" s="53">
        <v>0</v>
      </c>
      <c r="AD55" s="87">
        <f t="shared" si="11"/>
        <v>0</v>
      </c>
    </row>
    <row r="56" spans="1:30" ht="12.75">
      <c r="A56" s="35"/>
      <c r="B56" s="152" t="s">
        <v>42</v>
      </c>
      <c r="C56" s="153" t="s">
        <v>209</v>
      </c>
      <c r="D56" s="156">
        <f t="shared" si="9"/>
        <v>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5">
        <f t="shared" si="10"/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/>
      <c r="AC56" s="53">
        <v>0</v>
      </c>
      <c r="AD56" s="87">
        <f t="shared" si="11"/>
        <v>0</v>
      </c>
    </row>
    <row r="57" spans="1:30" ht="12.75">
      <c r="A57" s="35"/>
      <c r="B57" s="152" t="s">
        <v>43</v>
      </c>
      <c r="C57" s="153" t="s">
        <v>210</v>
      </c>
      <c r="D57" s="156">
        <f t="shared" si="9"/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5">
        <f t="shared" si="10"/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/>
      <c r="AC57" s="53">
        <v>0</v>
      </c>
      <c r="AD57" s="87">
        <f t="shared" si="11"/>
        <v>0</v>
      </c>
    </row>
    <row r="58" spans="1:30" ht="12.75">
      <c r="A58" s="35"/>
      <c r="B58" s="152" t="s">
        <v>44</v>
      </c>
      <c r="C58" s="153" t="s">
        <v>211</v>
      </c>
      <c r="D58" s="156">
        <f t="shared" si="9"/>
        <v>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5">
        <f t="shared" si="10"/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/>
      <c r="AC58" s="53">
        <v>0</v>
      </c>
      <c r="AD58" s="87">
        <f t="shared" si="11"/>
        <v>0</v>
      </c>
    </row>
    <row r="59" spans="1:30" ht="12.75">
      <c r="A59" s="35"/>
      <c r="B59" s="152" t="s">
        <v>45</v>
      </c>
      <c r="C59" s="153"/>
      <c r="D59" s="156">
        <f t="shared" si="9"/>
        <v>0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5">
        <f t="shared" si="10"/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/>
      <c r="AC59" s="53">
        <v>0</v>
      </c>
      <c r="AD59" s="87">
        <f t="shared" si="11"/>
        <v>0</v>
      </c>
    </row>
    <row r="60" spans="1:30" ht="12.75">
      <c r="A60" s="35"/>
      <c r="B60" s="152" t="s">
        <v>46</v>
      </c>
      <c r="C60" s="153"/>
      <c r="D60" s="156">
        <f t="shared" si="9"/>
        <v>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5">
        <f t="shared" si="10"/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/>
      <c r="AC60" s="53">
        <v>0</v>
      </c>
      <c r="AD60" s="87">
        <f t="shared" si="11"/>
        <v>0</v>
      </c>
    </row>
    <row r="61" spans="1:30" ht="12.75">
      <c r="A61" s="35"/>
      <c r="B61" s="152" t="s">
        <v>47</v>
      </c>
      <c r="C61" s="153" t="s">
        <v>213</v>
      </c>
      <c r="D61" s="156">
        <f t="shared" si="9"/>
        <v>0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5">
        <f t="shared" si="10"/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/>
      <c r="AC61" s="53">
        <v>0</v>
      </c>
      <c r="AD61" s="87">
        <f t="shared" si="11"/>
        <v>0</v>
      </c>
    </row>
    <row r="62" spans="1:30" ht="12.75">
      <c r="A62" s="35"/>
      <c r="B62" s="152" t="s">
        <v>48</v>
      </c>
      <c r="C62" s="153" t="s">
        <v>214</v>
      </c>
      <c r="D62" s="156">
        <f t="shared" si="9"/>
        <v>0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5">
        <f t="shared" si="10"/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/>
      <c r="AC62" s="53">
        <v>0</v>
      </c>
      <c r="AD62" s="87">
        <f t="shared" si="11"/>
        <v>0</v>
      </c>
    </row>
    <row r="63" spans="1:30" ht="12.75">
      <c r="A63" s="35"/>
      <c r="B63" s="152" t="s">
        <v>49</v>
      </c>
      <c r="C63" s="153" t="s">
        <v>215</v>
      </c>
      <c r="D63" s="156">
        <f t="shared" si="9"/>
        <v>0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5">
        <f t="shared" si="10"/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/>
      <c r="AC63" s="53">
        <v>0</v>
      </c>
      <c r="AD63" s="87">
        <f t="shared" si="11"/>
        <v>0</v>
      </c>
    </row>
    <row r="64" spans="1:30" ht="12.75">
      <c r="A64" s="35"/>
      <c r="B64" s="152" t="s">
        <v>50</v>
      </c>
      <c r="C64" s="153" t="s">
        <v>216</v>
      </c>
      <c r="D64" s="156">
        <f t="shared" si="9"/>
        <v>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5">
        <f t="shared" si="10"/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/>
      <c r="AC64" s="53">
        <v>0</v>
      </c>
      <c r="AD64" s="87">
        <f t="shared" si="11"/>
        <v>0</v>
      </c>
    </row>
    <row r="65" spans="1:30" ht="12.75">
      <c r="A65" s="35"/>
      <c r="B65" s="152" t="s">
        <v>51</v>
      </c>
      <c r="C65" s="153" t="s">
        <v>217</v>
      </c>
      <c r="D65" s="156">
        <f t="shared" si="9"/>
        <v>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5">
        <f t="shared" si="10"/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/>
      <c r="AC65" s="53">
        <v>0</v>
      </c>
      <c r="AD65" s="87">
        <f t="shared" si="11"/>
        <v>0</v>
      </c>
    </row>
    <row r="66" spans="1:30" ht="12.75">
      <c r="A66" s="35"/>
      <c r="B66" s="152" t="s">
        <v>52</v>
      </c>
      <c r="C66" s="153" t="s">
        <v>218</v>
      </c>
      <c r="D66" s="156">
        <f aca="true" t="shared" si="12" ref="D66:D89">SUM(K66:N66)</f>
        <v>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88">
        <f aca="true" t="shared" si="13" ref="R66:R89">SUM(S66:X66)</f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/>
      <c r="AC66" s="53">
        <v>0</v>
      </c>
      <c r="AD66" s="86">
        <f aca="true" t="shared" si="14" ref="AD66:AD89">SUM(D66:Z66)+SUM(AA66:AC66)</f>
        <v>0</v>
      </c>
    </row>
    <row r="67" spans="1:30" ht="12.75">
      <c r="A67" s="35"/>
      <c r="B67" s="89" t="s">
        <v>53</v>
      </c>
      <c r="C67" s="150" t="s">
        <v>219</v>
      </c>
      <c r="D67" s="90">
        <f t="shared" si="12"/>
        <v>0</v>
      </c>
      <c r="E67" s="85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88">
        <f t="shared" si="13"/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/>
      <c r="AC67" s="53">
        <v>0</v>
      </c>
      <c r="AD67" s="86">
        <f t="shared" si="14"/>
        <v>0</v>
      </c>
    </row>
    <row r="68" spans="2:30" ht="12.75">
      <c r="B68" s="89" t="s">
        <v>54</v>
      </c>
      <c r="C68" s="150" t="s">
        <v>220</v>
      </c>
      <c r="D68" s="90">
        <f t="shared" si="12"/>
        <v>0</v>
      </c>
      <c r="E68" s="85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88">
        <f t="shared" si="13"/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/>
      <c r="AC68" s="53">
        <v>0</v>
      </c>
      <c r="AD68" s="86">
        <f t="shared" si="14"/>
        <v>0</v>
      </c>
    </row>
    <row r="69" spans="2:30" ht="12.75">
      <c r="B69" s="89" t="s">
        <v>55</v>
      </c>
      <c r="C69" s="150" t="s">
        <v>221</v>
      </c>
      <c r="D69" s="90">
        <f t="shared" si="12"/>
        <v>0</v>
      </c>
      <c r="E69" s="85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88">
        <f t="shared" si="13"/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/>
      <c r="AC69" s="53">
        <v>0</v>
      </c>
      <c r="AD69" s="86">
        <f t="shared" si="14"/>
        <v>0</v>
      </c>
    </row>
    <row r="70" spans="2:30" ht="12.75">
      <c r="B70" s="89" t="s">
        <v>56</v>
      </c>
      <c r="C70" s="150" t="s">
        <v>222</v>
      </c>
      <c r="D70" s="90">
        <f t="shared" si="12"/>
        <v>0</v>
      </c>
      <c r="E70" s="85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88">
        <f t="shared" si="13"/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/>
      <c r="AC70" s="53">
        <v>0</v>
      </c>
      <c r="AD70" s="86">
        <f t="shared" si="14"/>
        <v>0</v>
      </c>
    </row>
    <row r="71" spans="2:30" ht="12.75">
      <c r="B71" s="89" t="s">
        <v>57</v>
      </c>
      <c r="C71" s="150" t="s">
        <v>223</v>
      </c>
      <c r="D71" s="90">
        <f t="shared" si="12"/>
        <v>0</v>
      </c>
      <c r="E71" s="85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88">
        <f t="shared" si="13"/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/>
      <c r="AC71" s="53">
        <v>0</v>
      </c>
      <c r="AD71" s="86">
        <f t="shared" si="14"/>
        <v>0</v>
      </c>
    </row>
    <row r="72" spans="2:30" ht="12.75">
      <c r="B72" s="89" t="s">
        <v>58</v>
      </c>
      <c r="C72" s="150" t="s">
        <v>224</v>
      </c>
      <c r="D72" s="90">
        <f t="shared" si="12"/>
        <v>0</v>
      </c>
      <c r="E72" s="85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88">
        <f t="shared" si="13"/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/>
      <c r="AC72" s="53">
        <v>0</v>
      </c>
      <c r="AD72" s="86">
        <f t="shared" si="14"/>
        <v>0</v>
      </c>
    </row>
    <row r="73" spans="2:30" ht="12.75">
      <c r="B73" s="89" t="s">
        <v>59</v>
      </c>
      <c r="C73" s="150"/>
      <c r="D73" s="90">
        <f t="shared" si="12"/>
        <v>0</v>
      </c>
      <c r="E73" s="85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88">
        <f t="shared" si="13"/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/>
      <c r="AC73" s="53">
        <v>0</v>
      </c>
      <c r="AD73" s="86">
        <f t="shared" si="14"/>
        <v>0</v>
      </c>
    </row>
    <row r="74" spans="2:30" ht="12.75">
      <c r="B74" s="89" t="s">
        <v>60</v>
      </c>
      <c r="C74" s="150" t="s">
        <v>226</v>
      </c>
      <c r="D74" s="90">
        <f t="shared" si="12"/>
        <v>0</v>
      </c>
      <c r="E74" s="85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88">
        <f t="shared" si="13"/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/>
      <c r="AC74" s="53">
        <v>0</v>
      </c>
      <c r="AD74" s="86">
        <f t="shared" si="14"/>
        <v>0</v>
      </c>
    </row>
    <row r="75" spans="2:30" ht="12.75">
      <c r="B75" s="89" t="s">
        <v>95</v>
      </c>
      <c r="C75" s="150" t="s">
        <v>227</v>
      </c>
      <c r="D75" s="90">
        <f t="shared" si="12"/>
        <v>0</v>
      </c>
      <c r="E75" s="85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88">
        <f t="shared" si="13"/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/>
      <c r="AC75" s="53">
        <v>0</v>
      </c>
      <c r="AD75" s="86">
        <f t="shared" si="14"/>
        <v>0</v>
      </c>
    </row>
    <row r="76" spans="2:30" ht="12.75">
      <c r="B76" s="89" t="s">
        <v>96</v>
      </c>
      <c r="C76" s="150" t="s">
        <v>228</v>
      </c>
      <c r="D76" s="90">
        <f t="shared" si="12"/>
        <v>0</v>
      </c>
      <c r="E76" s="85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88">
        <f t="shared" si="13"/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/>
      <c r="AC76" s="53">
        <v>0</v>
      </c>
      <c r="AD76" s="86">
        <f t="shared" si="14"/>
        <v>0</v>
      </c>
    </row>
    <row r="77" spans="2:30" ht="12.75">
      <c r="B77" s="89" t="s">
        <v>97</v>
      </c>
      <c r="C77" s="150" t="s">
        <v>229</v>
      </c>
      <c r="D77" s="90">
        <f t="shared" si="12"/>
        <v>0</v>
      </c>
      <c r="E77" s="85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88">
        <f t="shared" si="13"/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/>
      <c r="AC77" s="53">
        <v>0</v>
      </c>
      <c r="AD77" s="86">
        <f t="shared" si="14"/>
        <v>0</v>
      </c>
    </row>
    <row r="78" spans="2:30" ht="12.75">
      <c r="B78" s="89" t="s">
        <v>98</v>
      </c>
      <c r="C78" s="150" t="s">
        <v>230</v>
      </c>
      <c r="D78" s="90">
        <f t="shared" si="12"/>
        <v>0</v>
      </c>
      <c r="E78" s="85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88">
        <f t="shared" si="13"/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/>
      <c r="AC78" s="53">
        <v>0</v>
      </c>
      <c r="AD78" s="86">
        <f t="shared" si="14"/>
        <v>0</v>
      </c>
    </row>
    <row r="79" spans="2:30" ht="12.75">
      <c r="B79" s="89" t="s">
        <v>99</v>
      </c>
      <c r="C79" s="150" t="s">
        <v>231</v>
      </c>
      <c r="D79" s="90">
        <f t="shared" si="12"/>
        <v>0</v>
      </c>
      <c r="E79" s="85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88">
        <f t="shared" si="13"/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/>
      <c r="AC79" s="53">
        <v>0</v>
      </c>
      <c r="AD79" s="86">
        <f t="shared" si="14"/>
        <v>0</v>
      </c>
    </row>
    <row r="80" spans="2:30" ht="12.75">
      <c r="B80" s="89" t="s">
        <v>100</v>
      </c>
      <c r="C80" s="150" t="s">
        <v>232</v>
      </c>
      <c r="D80" s="90">
        <f t="shared" si="12"/>
        <v>0</v>
      </c>
      <c r="E80" s="85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88">
        <f t="shared" si="13"/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/>
      <c r="AC80" s="53">
        <v>0</v>
      </c>
      <c r="AD80" s="86">
        <f t="shared" si="14"/>
        <v>0</v>
      </c>
    </row>
    <row r="81" spans="2:30" ht="12.75">
      <c r="B81" s="89" t="s">
        <v>101</v>
      </c>
      <c r="C81" s="150" t="s">
        <v>233</v>
      </c>
      <c r="D81" s="90">
        <f t="shared" si="12"/>
        <v>0</v>
      </c>
      <c r="E81" s="85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88">
        <f t="shared" si="13"/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/>
      <c r="AC81" s="53">
        <v>0</v>
      </c>
      <c r="AD81" s="86">
        <f t="shared" si="14"/>
        <v>0</v>
      </c>
    </row>
    <row r="82" spans="2:30" ht="12.75">
      <c r="B82" s="89" t="s">
        <v>102</v>
      </c>
      <c r="C82" s="150" t="s">
        <v>234</v>
      </c>
      <c r="D82" s="90">
        <f t="shared" si="12"/>
        <v>0</v>
      </c>
      <c r="E82" s="85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88">
        <f t="shared" si="13"/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/>
      <c r="AC82" s="53">
        <v>0</v>
      </c>
      <c r="AD82" s="86">
        <f t="shared" si="14"/>
        <v>0</v>
      </c>
    </row>
    <row r="83" spans="2:30" ht="12.75">
      <c r="B83" s="89" t="s">
        <v>103</v>
      </c>
      <c r="C83" s="150" t="s">
        <v>235</v>
      </c>
      <c r="D83" s="90">
        <f t="shared" si="12"/>
        <v>0</v>
      </c>
      <c r="E83" s="85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88">
        <f t="shared" si="13"/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/>
      <c r="AC83" s="53">
        <v>0</v>
      </c>
      <c r="AD83" s="86">
        <f t="shared" si="14"/>
        <v>0</v>
      </c>
    </row>
    <row r="84" spans="2:30" ht="12.75">
      <c r="B84" s="89" t="s">
        <v>104</v>
      </c>
      <c r="C84" s="150" t="s">
        <v>236</v>
      </c>
      <c r="D84" s="90">
        <f t="shared" si="12"/>
        <v>0</v>
      </c>
      <c r="E84" s="85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88">
        <f t="shared" si="13"/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/>
      <c r="AC84" s="53">
        <v>0</v>
      </c>
      <c r="AD84" s="86">
        <f t="shared" si="14"/>
        <v>0</v>
      </c>
    </row>
    <row r="85" spans="2:30" ht="12.75">
      <c r="B85" s="89" t="s">
        <v>105</v>
      </c>
      <c r="C85" s="150" t="s">
        <v>237</v>
      </c>
      <c r="D85" s="90">
        <f t="shared" si="12"/>
        <v>0</v>
      </c>
      <c r="E85" s="85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88">
        <f t="shared" si="13"/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/>
      <c r="AC85" s="53">
        <v>0</v>
      </c>
      <c r="AD85" s="86">
        <f t="shared" si="14"/>
        <v>0</v>
      </c>
    </row>
    <row r="86" spans="2:30" ht="12.75">
      <c r="B86" s="89" t="s">
        <v>106</v>
      </c>
      <c r="C86" s="150" t="s">
        <v>238</v>
      </c>
      <c r="D86" s="90">
        <f t="shared" si="12"/>
        <v>0</v>
      </c>
      <c r="E86" s="85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88">
        <f t="shared" si="13"/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/>
      <c r="AC86" s="53">
        <v>0</v>
      </c>
      <c r="AD86" s="86">
        <f t="shared" si="14"/>
        <v>0</v>
      </c>
    </row>
    <row r="87" spans="2:30" ht="12.75">
      <c r="B87" s="89" t="s">
        <v>107</v>
      </c>
      <c r="C87" s="150" t="s">
        <v>239</v>
      </c>
      <c r="D87" s="90">
        <f t="shared" si="12"/>
        <v>0</v>
      </c>
      <c r="E87" s="85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88">
        <f t="shared" si="13"/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/>
      <c r="AC87" s="53">
        <v>0</v>
      </c>
      <c r="AD87" s="86">
        <f t="shared" si="14"/>
        <v>0</v>
      </c>
    </row>
    <row r="88" spans="2:30" ht="12.75">
      <c r="B88" s="89" t="s">
        <v>108</v>
      </c>
      <c r="C88" s="150" t="s">
        <v>240</v>
      </c>
      <c r="D88" s="90">
        <f t="shared" si="12"/>
        <v>0</v>
      </c>
      <c r="E88" s="85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88">
        <f t="shared" si="13"/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/>
      <c r="AC88" s="53">
        <v>0</v>
      </c>
      <c r="AD88" s="86">
        <f t="shared" si="14"/>
        <v>0</v>
      </c>
    </row>
    <row r="89" spans="2:30" ht="12.75">
      <c r="B89" s="89" t="s">
        <v>109</v>
      </c>
      <c r="C89" s="150" t="s">
        <v>241</v>
      </c>
      <c r="D89" s="90">
        <f t="shared" si="12"/>
        <v>0</v>
      </c>
      <c r="E89" s="85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88">
        <f t="shared" si="13"/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/>
      <c r="AC89" s="53">
        <v>0</v>
      </c>
      <c r="AD89" s="86">
        <f t="shared" si="14"/>
        <v>0</v>
      </c>
    </row>
    <row r="90" spans="1:30" ht="12.75">
      <c r="A90" s="35"/>
      <c r="B90" s="152" t="s">
        <v>164</v>
      </c>
      <c r="C90" s="153" t="s">
        <v>242</v>
      </c>
      <c r="D90" s="156">
        <f t="shared" si="9"/>
        <v>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88">
        <f t="shared" si="10"/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/>
      <c r="AC90" s="53">
        <v>0</v>
      </c>
      <c r="AD90" s="86">
        <f t="shared" si="11"/>
        <v>0</v>
      </c>
    </row>
    <row r="91" spans="1:30" ht="12.75">
      <c r="A91" s="35"/>
      <c r="B91" s="89" t="s">
        <v>165</v>
      </c>
      <c r="C91" s="150" t="s">
        <v>243</v>
      </c>
      <c r="D91" s="90">
        <f t="shared" si="9"/>
        <v>0</v>
      </c>
      <c r="E91" s="85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88">
        <f t="shared" si="10"/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/>
      <c r="AC91" s="53">
        <v>0</v>
      </c>
      <c r="AD91" s="86">
        <f t="shared" si="11"/>
        <v>0</v>
      </c>
    </row>
    <row r="92" spans="2:30" ht="12.75">
      <c r="B92" s="89" t="s">
        <v>166</v>
      </c>
      <c r="C92" s="150" t="s">
        <v>244</v>
      </c>
      <c r="D92" s="90">
        <f t="shared" si="9"/>
        <v>0</v>
      </c>
      <c r="E92" s="85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88">
        <f t="shared" si="10"/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/>
      <c r="AC92" s="53">
        <v>0</v>
      </c>
      <c r="AD92" s="86">
        <f t="shared" si="11"/>
        <v>0</v>
      </c>
    </row>
    <row r="93" spans="2:30" ht="12.75">
      <c r="B93" s="89" t="s">
        <v>167</v>
      </c>
      <c r="C93" s="150" t="s">
        <v>245</v>
      </c>
      <c r="D93" s="90">
        <f t="shared" si="9"/>
        <v>0</v>
      </c>
      <c r="E93" s="85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88">
        <f t="shared" si="10"/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/>
      <c r="AC93" s="53">
        <v>0</v>
      </c>
      <c r="AD93" s="86">
        <f t="shared" si="11"/>
        <v>0</v>
      </c>
    </row>
    <row r="94" spans="2:30" ht="12.75">
      <c r="B94" s="89" t="s">
        <v>168</v>
      </c>
      <c r="C94" s="150" t="s">
        <v>246</v>
      </c>
      <c r="D94" s="90">
        <f t="shared" si="9"/>
        <v>0</v>
      </c>
      <c r="E94" s="85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88">
        <f t="shared" si="10"/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/>
      <c r="AC94" s="53">
        <v>0</v>
      </c>
      <c r="AD94" s="86">
        <f t="shared" si="11"/>
        <v>0</v>
      </c>
    </row>
    <row r="95" spans="2:30" ht="12.75">
      <c r="B95" s="89" t="s">
        <v>169</v>
      </c>
      <c r="C95" s="150" t="s">
        <v>247</v>
      </c>
      <c r="D95" s="90">
        <f t="shared" si="9"/>
        <v>0</v>
      </c>
      <c r="E95" s="85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88">
        <f t="shared" si="10"/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/>
      <c r="AC95" s="53">
        <v>0</v>
      </c>
      <c r="AD95" s="86">
        <f t="shared" si="11"/>
        <v>0</v>
      </c>
    </row>
    <row r="96" spans="2:30" ht="12.75">
      <c r="B96" s="89" t="s">
        <v>170</v>
      </c>
      <c r="C96" s="150" t="s">
        <v>248</v>
      </c>
      <c r="D96" s="90">
        <f t="shared" si="9"/>
        <v>0</v>
      </c>
      <c r="E96" s="85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88">
        <f t="shared" si="10"/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/>
      <c r="AC96" s="53">
        <v>0</v>
      </c>
      <c r="AD96" s="86">
        <f t="shared" si="11"/>
        <v>0</v>
      </c>
    </row>
    <row r="97" spans="2:30" ht="12.75">
      <c r="B97" s="89" t="s">
        <v>171</v>
      </c>
      <c r="C97" s="150" t="s">
        <v>249</v>
      </c>
      <c r="D97" s="90">
        <f t="shared" si="9"/>
        <v>0</v>
      </c>
      <c r="E97" s="85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88">
        <f t="shared" si="10"/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/>
      <c r="AC97" s="53">
        <v>0</v>
      </c>
      <c r="AD97" s="86">
        <f t="shared" si="11"/>
        <v>0</v>
      </c>
    </row>
    <row r="98" spans="2:30" ht="12.75">
      <c r="B98" s="89" t="s">
        <v>172</v>
      </c>
      <c r="C98" s="150" t="s">
        <v>250</v>
      </c>
      <c r="D98" s="90">
        <f t="shared" si="9"/>
        <v>0</v>
      </c>
      <c r="E98" s="85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88">
        <f t="shared" si="10"/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/>
      <c r="AC98" s="53">
        <v>0</v>
      </c>
      <c r="AD98" s="86">
        <f t="shared" si="11"/>
        <v>0</v>
      </c>
    </row>
    <row r="99" spans="2:30" ht="12.75">
      <c r="B99" s="89" t="s">
        <v>173</v>
      </c>
      <c r="C99" s="150" t="s">
        <v>251</v>
      </c>
      <c r="D99" s="90">
        <f t="shared" si="9"/>
        <v>0</v>
      </c>
      <c r="E99" s="85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88">
        <f t="shared" si="10"/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/>
      <c r="AC99" s="53">
        <v>0</v>
      </c>
      <c r="AD99" s="86">
        <f t="shared" si="11"/>
        <v>0</v>
      </c>
    </row>
    <row r="100" spans="2:30" ht="12.75">
      <c r="B100" s="89" t="s">
        <v>174</v>
      </c>
      <c r="C100" s="150" t="s">
        <v>252</v>
      </c>
      <c r="D100" s="90">
        <f t="shared" si="9"/>
        <v>0</v>
      </c>
      <c r="E100" s="85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88">
        <f t="shared" si="10"/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/>
      <c r="AC100" s="53">
        <v>0</v>
      </c>
      <c r="AD100" s="86">
        <f t="shared" si="11"/>
        <v>0</v>
      </c>
    </row>
    <row r="101" spans="2:30" ht="12.75">
      <c r="B101" s="89" t="s">
        <v>175</v>
      </c>
      <c r="C101" s="150" t="s">
        <v>253</v>
      </c>
      <c r="D101" s="90">
        <f t="shared" si="9"/>
        <v>0</v>
      </c>
      <c r="E101" s="85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88">
        <f t="shared" si="10"/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/>
      <c r="AC101" s="53">
        <v>0</v>
      </c>
      <c r="AD101" s="86">
        <f t="shared" si="11"/>
        <v>0</v>
      </c>
    </row>
    <row r="102" spans="2:30" ht="12.75">
      <c r="B102" s="89" t="s">
        <v>176</v>
      </c>
      <c r="C102" s="150" t="s">
        <v>254</v>
      </c>
      <c r="D102" s="90">
        <f t="shared" si="9"/>
        <v>0</v>
      </c>
      <c r="E102" s="85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88">
        <f t="shared" si="10"/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/>
      <c r="AC102" s="53">
        <v>0</v>
      </c>
      <c r="AD102" s="86">
        <f t="shared" si="11"/>
        <v>0</v>
      </c>
    </row>
    <row r="103" spans="2:30" ht="12.75">
      <c r="B103" s="89" t="s">
        <v>177</v>
      </c>
      <c r="C103" s="150" t="s">
        <v>255</v>
      </c>
      <c r="D103" s="90">
        <f t="shared" si="9"/>
        <v>0</v>
      </c>
      <c r="E103" s="85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88">
        <f t="shared" si="10"/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/>
      <c r="AC103" s="53">
        <v>0</v>
      </c>
      <c r="AD103" s="86">
        <f t="shared" si="11"/>
        <v>0</v>
      </c>
    </row>
    <row r="104" spans="2:30" ht="12.75">
      <c r="B104" s="89" t="s">
        <v>178</v>
      </c>
      <c r="C104" s="150" t="s">
        <v>256</v>
      </c>
      <c r="D104" s="90">
        <f t="shared" si="9"/>
        <v>0</v>
      </c>
      <c r="E104" s="85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88">
        <f t="shared" si="10"/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/>
      <c r="AC104" s="53">
        <v>0</v>
      </c>
      <c r="AD104" s="86">
        <f t="shared" si="11"/>
        <v>0</v>
      </c>
    </row>
    <row r="105" spans="2:30" ht="12.75">
      <c r="B105" s="89" t="s">
        <v>179</v>
      </c>
      <c r="C105" s="150" t="s">
        <v>257</v>
      </c>
      <c r="D105" s="90">
        <f t="shared" si="9"/>
        <v>0</v>
      </c>
      <c r="E105" s="85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88">
        <f t="shared" si="10"/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/>
      <c r="AC105" s="53">
        <v>0</v>
      </c>
      <c r="AD105" s="86">
        <f t="shared" si="11"/>
        <v>0</v>
      </c>
    </row>
    <row r="106" spans="2:30" ht="12.75">
      <c r="B106" s="89" t="s">
        <v>180</v>
      </c>
      <c r="C106" s="150" t="s">
        <v>258</v>
      </c>
      <c r="D106" s="90">
        <f t="shared" si="9"/>
        <v>0</v>
      </c>
      <c r="E106" s="85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88">
        <f t="shared" si="10"/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/>
      <c r="AC106" s="53">
        <v>0</v>
      </c>
      <c r="AD106" s="86">
        <f t="shared" si="11"/>
        <v>0</v>
      </c>
    </row>
    <row r="107" spans="2:30" ht="12.75">
      <c r="B107" s="89" t="s">
        <v>181</v>
      </c>
      <c r="C107" s="150"/>
      <c r="D107" s="90">
        <f t="shared" si="9"/>
        <v>0</v>
      </c>
      <c r="E107" s="85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88">
        <f t="shared" si="10"/>
        <v>0</v>
      </c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3"/>
      <c r="AD107" s="86">
        <f t="shared" si="11"/>
        <v>0</v>
      </c>
    </row>
    <row r="108" spans="2:30" ht="12.75">
      <c r="B108" s="89" t="s">
        <v>182</v>
      </c>
      <c r="C108" s="150"/>
      <c r="D108" s="90">
        <f t="shared" si="9"/>
        <v>0</v>
      </c>
      <c r="E108" s="85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88">
        <f t="shared" si="10"/>
        <v>0</v>
      </c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3"/>
      <c r="AD108" s="86">
        <f t="shared" si="11"/>
        <v>0</v>
      </c>
    </row>
    <row r="109" spans="2:30" ht="12.75">
      <c r="B109" s="89" t="s">
        <v>183</v>
      </c>
      <c r="C109" s="150"/>
      <c r="D109" s="90">
        <f t="shared" si="9"/>
        <v>0</v>
      </c>
      <c r="E109" s="85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88">
        <f t="shared" si="10"/>
        <v>0</v>
      </c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3"/>
      <c r="AD109" s="86">
        <f t="shared" si="11"/>
        <v>0</v>
      </c>
    </row>
    <row r="110" spans="2:30" ht="12.75">
      <c r="B110" s="89" t="s">
        <v>184</v>
      </c>
      <c r="C110" s="150"/>
      <c r="D110" s="90">
        <f t="shared" si="9"/>
        <v>0</v>
      </c>
      <c r="E110" s="85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88">
        <f t="shared" si="10"/>
        <v>0</v>
      </c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3"/>
      <c r="AD110" s="86">
        <f t="shared" si="11"/>
        <v>0</v>
      </c>
    </row>
    <row r="111" spans="2:30" ht="12.75">
      <c r="B111" s="89" t="s">
        <v>185</v>
      </c>
      <c r="C111" s="150"/>
      <c r="D111" s="90">
        <f t="shared" si="9"/>
        <v>0</v>
      </c>
      <c r="E111" s="85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88">
        <f t="shared" si="10"/>
        <v>0</v>
      </c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3"/>
      <c r="AD111" s="86">
        <f t="shared" si="11"/>
        <v>0</v>
      </c>
    </row>
    <row r="112" spans="2:30" ht="12.75">
      <c r="B112" s="89" t="s">
        <v>186</v>
      </c>
      <c r="C112" s="150"/>
      <c r="D112" s="90">
        <f t="shared" si="9"/>
        <v>0</v>
      </c>
      <c r="E112" s="85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88">
        <f t="shared" si="10"/>
        <v>0</v>
      </c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3"/>
      <c r="AD112" s="86">
        <f t="shared" si="11"/>
        <v>0</v>
      </c>
    </row>
    <row r="113" spans="2:30" ht="12.75">
      <c r="B113" s="89" t="s">
        <v>187</v>
      </c>
      <c r="C113" s="150"/>
      <c r="D113" s="90">
        <f t="shared" si="9"/>
        <v>0</v>
      </c>
      <c r="E113" s="85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88">
        <f t="shared" si="10"/>
        <v>0</v>
      </c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3"/>
      <c r="AD113" s="86">
        <f t="shared" si="11"/>
        <v>0</v>
      </c>
    </row>
    <row r="114" spans="2:31" ht="13.5" customHeight="1" thickBot="1">
      <c r="B114" s="169" t="s">
        <v>162</v>
      </c>
      <c r="C114" s="170"/>
      <c r="D114" s="91">
        <f aca="true" t="shared" si="15" ref="D114:AD114">SUM(D46:D113)</f>
        <v>0</v>
      </c>
      <c r="E114" s="91">
        <f t="shared" si="15"/>
        <v>0</v>
      </c>
      <c r="F114" s="92">
        <f t="shared" si="15"/>
        <v>0</v>
      </c>
      <c r="G114" s="92">
        <f t="shared" si="15"/>
        <v>0</v>
      </c>
      <c r="H114" s="92">
        <f t="shared" si="15"/>
        <v>0</v>
      </c>
      <c r="I114" s="92">
        <f t="shared" si="15"/>
        <v>0</v>
      </c>
      <c r="J114" s="92">
        <f t="shared" si="15"/>
        <v>0</v>
      </c>
      <c r="K114" s="92">
        <f t="shared" si="15"/>
        <v>0</v>
      </c>
      <c r="L114" s="92">
        <f t="shared" si="15"/>
        <v>0</v>
      </c>
      <c r="M114" s="92">
        <f t="shared" si="15"/>
        <v>0</v>
      </c>
      <c r="N114" s="92">
        <f t="shared" si="15"/>
        <v>0</v>
      </c>
      <c r="O114" s="92">
        <f t="shared" si="15"/>
        <v>0</v>
      </c>
      <c r="P114" s="92">
        <f t="shared" si="15"/>
        <v>0</v>
      </c>
      <c r="Q114" s="92">
        <f t="shared" si="15"/>
        <v>0</v>
      </c>
      <c r="R114" s="92">
        <f t="shared" si="15"/>
        <v>0</v>
      </c>
      <c r="S114" s="92">
        <f t="shared" si="15"/>
        <v>0</v>
      </c>
      <c r="T114" s="92">
        <f t="shared" si="15"/>
        <v>0</v>
      </c>
      <c r="U114" s="92">
        <f t="shared" si="15"/>
        <v>0</v>
      </c>
      <c r="V114" s="92">
        <f t="shared" si="15"/>
        <v>0</v>
      </c>
      <c r="W114" s="92">
        <f>SUM(W46:W113)</f>
        <v>0</v>
      </c>
      <c r="X114" s="92">
        <f t="shared" si="15"/>
        <v>0</v>
      </c>
      <c r="Y114" s="92">
        <f t="shared" si="15"/>
        <v>0</v>
      </c>
      <c r="Z114" s="92">
        <f t="shared" si="15"/>
        <v>0</v>
      </c>
      <c r="AA114" s="92">
        <f t="shared" si="15"/>
        <v>0</v>
      </c>
      <c r="AB114" s="92">
        <f t="shared" si="15"/>
        <v>0</v>
      </c>
      <c r="AC114" s="93">
        <f t="shared" si="15"/>
        <v>0</v>
      </c>
      <c r="AD114" s="94">
        <f t="shared" si="15"/>
        <v>0</v>
      </c>
      <c r="AE114" s="33">
        <f>SUM(D114:AC114)</f>
        <v>0</v>
      </c>
    </row>
    <row r="115" spans="2:30" ht="13.5" customHeight="1" thickBot="1">
      <c r="B115" s="167" t="s">
        <v>163</v>
      </c>
      <c r="C115" s="168"/>
      <c r="D115" s="95">
        <f>SUM(D26+D43+D114)</f>
        <v>181918</v>
      </c>
      <c r="E115" s="95">
        <f aca="true" t="shared" si="16" ref="E115:AD115">SUM(E26+E43+E114)</f>
        <v>177362</v>
      </c>
      <c r="F115" s="30">
        <f t="shared" si="16"/>
        <v>4453</v>
      </c>
      <c r="G115" s="30">
        <f t="shared" si="16"/>
        <v>103</v>
      </c>
      <c r="H115" s="30">
        <f t="shared" si="16"/>
        <v>0</v>
      </c>
      <c r="I115" s="30">
        <f t="shared" si="16"/>
        <v>0</v>
      </c>
      <c r="J115" s="30">
        <f t="shared" si="16"/>
        <v>0</v>
      </c>
      <c r="K115" s="30">
        <f t="shared" si="16"/>
        <v>54613</v>
      </c>
      <c r="L115" s="30">
        <f t="shared" si="16"/>
        <v>65629</v>
      </c>
      <c r="M115" s="30">
        <f t="shared" si="16"/>
        <v>9340</v>
      </c>
      <c r="N115" s="30">
        <f t="shared" si="16"/>
        <v>52336</v>
      </c>
      <c r="O115" s="30">
        <f t="shared" si="16"/>
        <v>66</v>
      </c>
      <c r="P115" s="30">
        <f t="shared" si="16"/>
        <v>6</v>
      </c>
      <c r="Q115" s="30">
        <f t="shared" si="16"/>
        <v>87</v>
      </c>
      <c r="R115" s="30">
        <f t="shared" si="16"/>
        <v>3578</v>
      </c>
      <c r="S115" s="30">
        <f t="shared" si="16"/>
        <v>2183</v>
      </c>
      <c r="T115" s="30">
        <f t="shared" si="16"/>
        <v>0</v>
      </c>
      <c r="U115" s="30">
        <f t="shared" si="16"/>
        <v>1395</v>
      </c>
      <c r="V115" s="30">
        <f t="shared" si="16"/>
        <v>0</v>
      </c>
      <c r="W115" s="30">
        <f>SUM(W26+W43+W114)</f>
        <v>0</v>
      </c>
      <c r="X115" s="30">
        <f t="shared" si="16"/>
        <v>0</v>
      </c>
      <c r="Y115" s="30">
        <f t="shared" si="16"/>
        <v>0</v>
      </c>
      <c r="Z115" s="30">
        <f t="shared" si="16"/>
        <v>0</v>
      </c>
      <c r="AA115" s="30">
        <f t="shared" si="16"/>
        <v>7037</v>
      </c>
      <c r="AB115" s="30">
        <f t="shared" si="16"/>
        <v>150854</v>
      </c>
      <c r="AC115" s="31">
        <f t="shared" si="16"/>
        <v>146991</v>
      </c>
      <c r="AD115" s="96">
        <f t="shared" si="16"/>
        <v>857951</v>
      </c>
    </row>
  </sheetData>
  <sheetProtection password="C7E0" sheet="1"/>
  <mergeCells count="42">
    <mergeCell ref="B114:C114"/>
    <mergeCell ref="B115:C115"/>
    <mergeCell ref="AB2:AB6"/>
    <mergeCell ref="AD2:AD6"/>
    <mergeCell ref="AC2:AC6"/>
    <mergeCell ref="B7:C7"/>
    <mergeCell ref="N4:N6"/>
    <mergeCell ref="R2:Z2"/>
    <mergeCell ref="R3:R6"/>
    <mergeCell ref="Y3:Z3"/>
    <mergeCell ref="Y4:Y6"/>
    <mergeCell ref="Z4:Z6"/>
    <mergeCell ref="AA2:AA6"/>
    <mergeCell ref="U4:U6"/>
    <mergeCell ref="T4:T6"/>
    <mergeCell ref="S4:S6"/>
    <mergeCell ref="W4:W6"/>
    <mergeCell ref="Q2:Q6"/>
    <mergeCell ref="O2:O6"/>
    <mergeCell ref="P2:P6"/>
    <mergeCell ref="S3:X3"/>
    <mergeCell ref="X4:X6"/>
    <mergeCell ref="V4:V6"/>
    <mergeCell ref="D2:N2"/>
    <mergeCell ref="B2:C6"/>
    <mergeCell ref="D3:D6"/>
    <mergeCell ref="H4:H6"/>
    <mergeCell ref="J4:J6"/>
    <mergeCell ref="E3:J3"/>
    <mergeCell ref="K3:N3"/>
    <mergeCell ref="K4:K6"/>
    <mergeCell ref="L4:L6"/>
    <mergeCell ref="M4:M6"/>
    <mergeCell ref="I4:I6"/>
    <mergeCell ref="E4:E6"/>
    <mergeCell ref="F4:F6"/>
    <mergeCell ref="G4:G6"/>
    <mergeCell ref="B43:C43"/>
    <mergeCell ref="B42:C42"/>
    <mergeCell ref="B26:C26"/>
    <mergeCell ref="B25:C25"/>
    <mergeCell ref="B14:C1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2:AB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26" sqref="AB26"/>
    </sheetView>
  </sheetViews>
  <sheetFormatPr defaultColWidth="9.00390625" defaultRowHeight="12.75"/>
  <cols>
    <col min="1" max="1" width="3.875" style="33" customWidth="1"/>
    <col min="2" max="2" width="3.625" style="33" customWidth="1"/>
    <col min="3" max="3" width="19.25390625" style="33" customWidth="1"/>
    <col min="4" max="9" width="9.125" style="33" customWidth="1"/>
    <col min="10" max="10" width="9.875" style="33" customWidth="1"/>
    <col min="11" max="11" width="9.125" style="33" customWidth="1"/>
    <col min="12" max="12" width="10.125" style="33" customWidth="1"/>
    <col min="13" max="13" width="9.75390625" style="33" customWidth="1"/>
    <col min="14" max="14" width="9.125" style="33" customWidth="1"/>
    <col min="15" max="15" width="9.75390625" style="33" customWidth="1"/>
    <col min="16" max="20" width="9.125" style="33" customWidth="1"/>
    <col min="21" max="21" width="10.375" style="33" customWidth="1"/>
    <col min="22" max="23" width="9.125" style="33" customWidth="1"/>
    <col min="24" max="24" width="10.375" style="33" customWidth="1"/>
    <col min="25" max="16384" width="9.125" style="33" customWidth="1"/>
  </cols>
  <sheetData>
    <row r="1" ht="12.75" thickBot="1"/>
    <row r="2" spans="2:28" ht="12.75" customHeight="1">
      <c r="B2" s="173" t="s">
        <v>0</v>
      </c>
      <c r="C2" s="207"/>
      <c r="D2" s="172" t="s">
        <v>17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22</v>
      </c>
      <c r="R2" s="172" t="s">
        <v>23</v>
      </c>
      <c r="S2" s="172" t="s">
        <v>24</v>
      </c>
      <c r="T2" s="172" t="s">
        <v>25</v>
      </c>
      <c r="U2" s="172" t="s">
        <v>124</v>
      </c>
      <c r="V2" s="172" t="s">
        <v>125</v>
      </c>
      <c r="W2" s="172" t="s">
        <v>81</v>
      </c>
      <c r="X2" s="172" t="s">
        <v>126</v>
      </c>
      <c r="Y2" s="172" t="s">
        <v>82</v>
      </c>
      <c r="Z2" s="206" t="s">
        <v>134</v>
      </c>
      <c r="AA2" s="172" t="s">
        <v>127</v>
      </c>
      <c r="AB2" s="186" t="s">
        <v>12</v>
      </c>
    </row>
    <row r="3" spans="2:28" ht="12.75" customHeight="1">
      <c r="B3" s="208"/>
      <c r="C3" s="209"/>
      <c r="D3" s="161" t="s">
        <v>18</v>
      </c>
      <c r="E3" s="161" t="s">
        <v>9</v>
      </c>
      <c r="F3" s="182"/>
      <c r="G3" s="182"/>
      <c r="H3" s="182"/>
      <c r="I3" s="182"/>
      <c r="J3" s="212" t="s">
        <v>10</v>
      </c>
      <c r="K3" s="213"/>
      <c r="L3" s="213"/>
      <c r="M3" s="213"/>
      <c r="N3" s="213"/>
      <c r="O3" s="213"/>
      <c r="P3" s="179"/>
      <c r="Q3" s="161"/>
      <c r="R3" s="161"/>
      <c r="S3" s="161"/>
      <c r="T3" s="161"/>
      <c r="U3" s="182"/>
      <c r="V3" s="182"/>
      <c r="W3" s="182"/>
      <c r="X3" s="182"/>
      <c r="Y3" s="182"/>
      <c r="Z3" s="182"/>
      <c r="AA3" s="182"/>
      <c r="AB3" s="223"/>
    </row>
    <row r="4" spans="2:28" ht="12">
      <c r="B4" s="208"/>
      <c r="C4" s="209"/>
      <c r="D4" s="161"/>
      <c r="E4" s="161" t="s">
        <v>13</v>
      </c>
      <c r="F4" s="161" t="s">
        <v>2</v>
      </c>
      <c r="G4" s="161" t="s">
        <v>3</v>
      </c>
      <c r="H4" s="161" t="s">
        <v>5</v>
      </c>
      <c r="I4" s="161" t="s">
        <v>19</v>
      </c>
      <c r="J4" s="166" t="s">
        <v>6</v>
      </c>
      <c r="K4" s="217" t="s">
        <v>10</v>
      </c>
      <c r="L4" s="218"/>
      <c r="M4" s="218"/>
      <c r="N4" s="218"/>
      <c r="O4" s="219"/>
      <c r="P4" s="161" t="s">
        <v>21</v>
      </c>
      <c r="Q4" s="161"/>
      <c r="R4" s="161"/>
      <c r="S4" s="161"/>
      <c r="T4" s="161"/>
      <c r="U4" s="182"/>
      <c r="V4" s="182"/>
      <c r="W4" s="182"/>
      <c r="X4" s="182"/>
      <c r="Y4" s="182"/>
      <c r="Z4" s="182"/>
      <c r="AA4" s="182"/>
      <c r="AB4" s="223"/>
    </row>
    <row r="5" spans="2:28" ht="6.75" customHeight="1">
      <c r="B5" s="208"/>
      <c r="C5" s="209"/>
      <c r="D5" s="161"/>
      <c r="E5" s="161"/>
      <c r="F5" s="161"/>
      <c r="G5" s="161"/>
      <c r="H5" s="161"/>
      <c r="I5" s="161"/>
      <c r="J5" s="215"/>
      <c r="K5" s="220"/>
      <c r="L5" s="221"/>
      <c r="M5" s="221"/>
      <c r="N5" s="221"/>
      <c r="O5" s="222"/>
      <c r="P5" s="182"/>
      <c r="Q5" s="161"/>
      <c r="R5" s="161"/>
      <c r="S5" s="161"/>
      <c r="T5" s="161"/>
      <c r="U5" s="182"/>
      <c r="V5" s="182"/>
      <c r="W5" s="182"/>
      <c r="X5" s="182"/>
      <c r="Y5" s="182"/>
      <c r="Z5" s="182"/>
      <c r="AA5" s="182"/>
      <c r="AB5" s="223"/>
    </row>
    <row r="6" spans="2:28" ht="36.75" thickBot="1">
      <c r="B6" s="210"/>
      <c r="C6" s="211"/>
      <c r="D6" s="214"/>
      <c r="E6" s="214"/>
      <c r="F6" s="214"/>
      <c r="G6" s="214"/>
      <c r="H6" s="214"/>
      <c r="I6" s="214"/>
      <c r="J6" s="216"/>
      <c r="K6" s="101" t="s">
        <v>20</v>
      </c>
      <c r="L6" s="101" t="s">
        <v>112</v>
      </c>
      <c r="M6" s="101" t="s">
        <v>111</v>
      </c>
      <c r="N6" s="101" t="s">
        <v>8</v>
      </c>
      <c r="O6" s="101" t="s">
        <v>123</v>
      </c>
      <c r="P6" s="205"/>
      <c r="Q6" s="214"/>
      <c r="R6" s="214"/>
      <c r="S6" s="214"/>
      <c r="T6" s="214"/>
      <c r="U6" s="205"/>
      <c r="V6" s="205"/>
      <c r="W6" s="205"/>
      <c r="X6" s="205"/>
      <c r="Y6" s="205"/>
      <c r="Z6" s="205"/>
      <c r="AA6" s="205"/>
      <c r="AB6" s="224"/>
    </row>
    <row r="7" spans="2:28" ht="12.75" thickBot="1">
      <c r="B7" s="202" t="str">
        <f>'knižničný fond'!B7</f>
        <v>Okres SVIDNÍK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4"/>
    </row>
    <row r="8" spans="2:28" ht="12.75" thickBot="1">
      <c r="B8" s="36" t="str">
        <f>+'knižničný fond'!B8</f>
        <v>1.</v>
      </c>
      <c r="C8" s="3" t="str">
        <f>'knižničný fond'!C8</f>
        <v>Svidník</v>
      </c>
      <c r="D8" s="102">
        <f aca="true" t="shared" si="0" ref="D8:D41">SUM(E8:I8)</f>
        <v>72411</v>
      </c>
      <c r="E8" s="39">
        <v>15570</v>
      </c>
      <c r="F8" s="39">
        <v>24321</v>
      </c>
      <c r="G8" s="39">
        <v>3567</v>
      </c>
      <c r="H8" s="39">
        <v>14733</v>
      </c>
      <c r="I8" s="39">
        <v>14220</v>
      </c>
      <c r="J8" s="39">
        <v>409</v>
      </c>
      <c r="K8" s="39">
        <v>409</v>
      </c>
      <c r="L8" s="39">
        <v>0</v>
      </c>
      <c r="M8" s="39">
        <v>0</v>
      </c>
      <c r="N8" s="39">
        <v>0</v>
      </c>
      <c r="O8" s="39">
        <v>0</v>
      </c>
      <c r="P8" s="39">
        <v>4655</v>
      </c>
      <c r="Q8" s="39">
        <v>84</v>
      </c>
      <c r="R8" s="39">
        <v>128</v>
      </c>
      <c r="S8" s="39">
        <v>0</v>
      </c>
      <c r="T8" s="39">
        <v>0</v>
      </c>
      <c r="U8" s="39">
        <v>1</v>
      </c>
      <c r="V8" s="39">
        <v>42</v>
      </c>
      <c r="W8" s="39">
        <v>3</v>
      </c>
      <c r="X8" s="39">
        <v>48</v>
      </c>
      <c r="Y8" s="39">
        <v>863</v>
      </c>
      <c r="Z8" s="41">
        <v>620</v>
      </c>
      <c r="AA8" s="41">
        <v>48</v>
      </c>
      <c r="AB8" s="82">
        <f aca="true" t="shared" si="1" ref="AB8:AB41">SUM(D8:AA8)</f>
        <v>152132</v>
      </c>
    </row>
    <row r="9" spans="2:28" ht="12.75" thickBot="1">
      <c r="B9" s="202" t="str">
        <f>'knižničný fond'!B9</f>
        <v>Mestské knižnice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4"/>
    </row>
    <row r="10" spans="2:28" ht="12.75" thickBot="1">
      <c r="B10" s="44" t="str">
        <f>+'knižničný fond'!B10</f>
        <v>1.</v>
      </c>
      <c r="C10" s="12" t="str">
        <f>'knižničný fond'!C10</f>
        <v>Giraltovce</v>
      </c>
      <c r="D10" s="80">
        <f t="shared" si="0"/>
        <v>13624</v>
      </c>
      <c r="E10" s="39">
        <v>1047</v>
      </c>
      <c r="F10" s="39">
        <v>4926</v>
      </c>
      <c r="G10" s="39">
        <v>791</v>
      </c>
      <c r="H10" s="39">
        <v>5574</v>
      </c>
      <c r="I10" s="39">
        <v>1286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502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1</v>
      </c>
      <c r="X10" s="39">
        <v>10</v>
      </c>
      <c r="Y10" s="39">
        <v>210</v>
      </c>
      <c r="Z10" s="41">
        <v>200</v>
      </c>
      <c r="AA10" s="41">
        <v>40</v>
      </c>
      <c r="AB10" s="86">
        <f t="shared" si="1"/>
        <v>28211</v>
      </c>
    </row>
    <row r="11" spans="2:28" ht="12.75" thickBot="1">
      <c r="B11" s="202" t="str">
        <f>+'knižničný fond'!B11</f>
        <v>Profesionálne knižnice</v>
      </c>
      <c r="C11" s="203">
        <f>+'knižničný fond'!C11</f>
        <v>0</v>
      </c>
      <c r="D11" s="203">
        <f>+'knižničný fond'!D11</f>
        <v>0</v>
      </c>
      <c r="E11" s="203">
        <f>+'knižničný fond'!E11</f>
        <v>0</v>
      </c>
      <c r="F11" s="203">
        <f>+'knižničný fond'!F11</f>
        <v>0</v>
      </c>
      <c r="G11" s="203">
        <f>+'knižničný fond'!G11</f>
        <v>0</v>
      </c>
      <c r="H11" s="203">
        <f>+'knižničný fond'!H11</f>
        <v>0</v>
      </c>
      <c r="I11" s="203">
        <f>+'knižničný fond'!I11</f>
        <v>0</v>
      </c>
      <c r="J11" s="203">
        <f>+'knižničný fond'!J11</f>
        <v>0</v>
      </c>
      <c r="K11" s="203">
        <f>+'knižničný fond'!K11</f>
        <v>0</v>
      </c>
      <c r="L11" s="203">
        <f>+'knižničný fond'!L11</f>
        <v>0</v>
      </c>
      <c r="M11" s="203">
        <f>+'knižničný fond'!M11</f>
        <v>0</v>
      </c>
      <c r="N11" s="203">
        <f>+'knižničný fond'!N11</f>
        <v>0</v>
      </c>
      <c r="O11" s="203">
        <f>+'knižničný fond'!O11</f>
        <v>0</v>
      </c>
      <c r="P11" s="203">
        <f>+'knižničný fond'!P11</f>
        <v>0</v>
      </c>
      <c r="Q11" s="203">
        <f>+'knižničný fond'!Q11</f>
        <v>0</v>
      </c>
      <c r="R11" s="203">
        <f>+'knižničný fond'!R11</f>
        <v>0</v>
      </c>
      <c r="S11" s="203">
        <f>+'knižničný fond'!S11</f>
        <v>0</v>
      </c>
      <c r="T11" s="203">
        <f>+'knižničný fond'!T11</f>
        <v>0</v>
      </c>
      <c r="U11" s="203">
        <f>+'knižničný fond'!V11</f>
        <v>0</v>
      </c>
      <c r="V11" s="203">
        <f>+'knižničný fond'!X11</f>
        <v>0</v>
      </c>
      <c r="W11" s="203">
        <f>+'knižničný fond'!Y11</f>
        <v>0</v>
      </c>
      <c r="X11" s="203">
        <f>+'knižničný fond'!Z11</f>
        <v>0</v>
      </c>
      <c r="Y11" s="203">
        <f>+'knižničný fond'!AA11</f>
        <v>0</v>
      </c>
      <c r="Z11" s="203">
        <f>+'knižničný fond'!AB11</f>
        <v>0</v>
      </c>
      <c r="AA11" s="203">
        <f>+'knižničný fond'!AC11</f>
        <v>0</v>
      </c>
      <c r="AB11" s="204">
        <f>+'knižničný fond'!AD11</f>
        <v>0</v>
      </c>
    </row>
    <row r="12" spans="2:28" ht="12">
      <c r="B12" s="54" t="str">
        <f>+'knižničný fond'!B12</f>
        <v>1.</v>
      </c>
      <c r="C12" s="18" t="str">
        <f>'knižničný fond'!C12</f>
        <v>Okrúhle</v>
      </c>
      <c r="D12" s="100">
        <f>SUM(E12:I12)</f>
        <v>110</v>
      </c>
      <c r="E12" s="52">
        <v>9</v>
      </c>
      <c r="F12" s="52">
        <v>10</v>
      </c>
      <c r="G12" s="52">
        <v>2</v>
      </c>
      <c r="H12" s="52">
        <v>89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1</v>
      </c>
      <c r="X12" s="52">
        <v>5</v>
      </c>
      <c r="Y12" s="52">
        <v>40</v>
      </c>
      <c r="Z12" s="53">
        <v>40</v>
      </c>
      <c r="AA12" s="53">
        <v>40</v>
      </c>
      <c r="AB12" s="87">
        <f>SUM(D12:AA12)</f>
        <v>346</v>
      </c>
    </row>
    <row r="13" spans="2:28" ht="12">
      <c r="B13" s="44" t="str">
        <f>+'knižničný fond'!B13</f>
        <v>2.</v>
      </c>
      <c r="C13" s="12" t="str">
        <f>'knižničný fond'!C13</f>
        <v>Kalnište</v>
      </c>
      <c r="D13" s="80">
        <f>SUM(E13:I13)</f>
        <v>363</v>
      </c>
      <c r="E13" s="52">
        <v>5</v>
      </c>
      <c r="F13" s="52">
        <v>120</v>
      </c>
      <c r="G13" s="52">
        <v>13</v>
      </c>
      <c r="H13" s="52">
        <v>225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</v>
      </c>
      <c r="X13" s="52">
        <v>10</v>
      </c>
      <c r="Y13" s="52">
        <v>52</v>
      </c>
      <c r="Z13" s="53">
        <v>32</v>
      </c>
      <c r="AA13" s="53">
        <v>37.5</v>
      </c>
      <c r="AB13" s="86">
        <f>SUM(D13:AA13)</f>
        <v>858.5</v>
      </c>
    </row>
    <row r="14" spans="1:28" ht="12.75" thickBot="1">
      <c r="A14" s="105"/>
      <c r="B14" s="197" t="str">
        <f>'knižničný fond'!B14</f>
        <v>SPOLU - Prof. knižnice</v>
      </c>
      <c r="C14" s="198"/>
      <c r="D14" s="103">
        <f>SUM(D12:D13)</f>
        <v>473</v>
      </c>
      <c r="E14" s="59">
        <f aca="true" t="shared" si="2" ref="E14:AB14">SUM(E12:E13)</f>
        <v>14</v>
      </c>
      <c r="F14" s="59">
        <f t="shared" si="2"/>
        <v>130</v>
      </c>
      <c r="G14" s="59">
        <f t="shared" si="2"/>
        <v>15</v>
      </c>
      <c r="H14" s="59">
        <f t="shared" si="2"/>
        <v>314</v>
      </c>
      <c r="I14" s="59">
        <f t="shared" si="2"/>
        <v>0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59">
        <f t="shared" si="2"/>
        <v>0</v>
      </c>
      <c r="Q14" s="59">
        <f t="shared" si="2"/>
        <v>0</v>
      </c>
      <c r="R14" s="59">
        <f t="shared" si="2"/>
        <v>0</v>
      </c>
      <c r="S14" s="59">
        <f t="shared" si="2"/>
        <v>0</v>
      </c>
      <c r="T14" s="59">
        <f t="shared" si="2"/>
        <v>0</v>
      </c>
      <c r="U14" s="59">
        <f t="shared" si="2"/>
        <v>0</v>
      </c>
      <c r="V14" s="59">
        <f t="shared" si="2"/>
        <v>0</v>
      </c>
      <c r="W14" s="59">
        <f t="shared" si="2"/>
        <v>2</v>
      </c>
      <c r="X14" s="59">
        <f t="shared" si="2"/>
        <v>15</v>
      </c>
      <c r="Y14" s="59">
        <f t="shared" si="2"/>
        <v>92</v>
      </c>
      <c r="Z14" s="59">
        <f t="shared" si="2"/>
        <v>72</v>
      </c>
      <c r="AA14" s="59">
        <f t="shared" si="2"/>
        <v>77.5</v>
      </c>
      <c r="AB14" s="104">
        <f t="shared" si="2"/>
        <v>1204.5</v>
      </c>
    </row>
    <row r="15" spans="2:28" ht="12.75" thickBot="1">
      <c r="B15" s="202" t="str">
        <f>'knižničný fond'!B15</f>
        <v>Neprofesionálne knižnice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4"/>
    </row>
    <row r="16" spans="2:28" ht="12">
      <c r="B16" s="54" t="str">
        <f>+'knižničný fond'!B16</f>
        <v>1.</v>
      </c>
      <c r="C16" s="18" t="str">
        <f>'knižničný fond'!C16</f>
        <v>Kračúnovce</v>
      </c>
      <c r="D16" s="100">
        <f t="shared" si="0"/>
        <v>1436</v>
      </c>
      <c r="E16" s="52">
        <v>260</v>
      </c>
      <c r="F16" s="52">
        <v>520</v>
      </c>
      <c r="G16" s="52">
        <v>30</v>
      </c>
      <c r="H16" s="52">
        <v>626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50</v>
      </c>
      <c r="Z16" s="53">
        <v>50</v>
      </c>
      <c r="AA16" s="53">
        <v>1</v>
      </c>
      <c r="AB16" s="87">
        <f t="shared" si="1"/>
        <v>2973</v>
      </c>
    </row>
    <row r="17" spans="2:28" ht="12">
      <c r="B17" s="54" t="str">
        <f>+'knižničný fond'!B17</f>
        <v>2.</v>
      </c>
      <c r="C17" s="18" t="str">
        <f>'knižničný fond'!C17</f>
        <v>Kružlová</v>
      </c>
      <c r="D17" s="100">
        <f t="shared" si="0"/>
        <v>254</v>
      </c>
      <c r="E17" s="52">
        <v>56</v>
      </c>
      <c r="F17" s="52">
        <v>30</v>
      </c>
      <c r="G17" s="52">
        <v>30</v>
      </c>
      <c r="H17" s="52">
        <v>138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4</v>
      </c>
      <c r="Y17" s="52">
        <v>32</v>
      </c>
      <c r="Z17" s="53">
        <v>32</v>
      </c>
      <c r="AA17" s="53">
        <v>4</v>
      </c>
      <c r="AB17" s="87">
        <f t="shared" si="1"/>
        <v>580</v>
      </c>
    </row>
    <row r="18" spans="2:28" ht="12">
      <c r="B18" s="54" t="str">
        <f>+'knižničný fond'!B18</f>
        <v>3.</v>
      </c>
      <c r="C18" s="18" t="str">
        <f>'knižničný fond'!C18</f>
        <v>Ladomirová</v>
      </c>
      <c r="D18" s="100">
        <f t="shared" si="0"/>
        <v>51</v>
      </c>
      <c r="E18" s="52">
        <v>15</v>
      </c>
      <c r="F18" s="52">
        <v>12</v>
      </c>
      <c r="G18" s="52">
        <v>4</v>
      </c>
      <c r="H18" s="52">
        <v>20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</v>
      </c>
      <c r="Z18" s="53">
        <v>4</v>
      </c>
      <c r="AA18" s="53">
        <v>5</v>
      </c>
      <c r="AB18" s="87">
        <f t="shared" si="1"/>
        <v>119</v>
      </c>
    </row>
    <row r="19" spans="2:28" ht="12">
      <c r="B19" s="54" t="str">
        <f>+'knižničný fond'!B19</f>
        <v>4.</v>
      </c>
      <c r="C19" s="18" t="str">
        <f>'knižničný fond'!C19</f>
        <v>Mestisko</v>
      </c>
      <c r="D19" s="100">
        <f t="shared" si="0"/>
        <v>640</v>
      </c>
      <c r="E19" s="52">
        <v>300</v>
      </c>
      <c r="F19" s="52">
        <v>150</v>
      </c>
      <c r="G19" s="52">
        <v>20</v>
      </c>
      <c r="H19" s="52">
        <v>170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7</v>
      </c>
      <c r="Z19" s="53">
        <v>7</v>
      </c>
      <c r="AA19" s="53">
        <v>2</v>
      </c>
      <c r="AB19" s="87">
        <f t="shared" si="1"/>
        <v>1296</v>
      </c>
    </row>
    <row r="20" spans="2:28" ht="12">
      <c r="B20" s="54" t="str">
        <f>+'knižničný fond'!B20</f>
        <v>5.</v>
      </c>
      <c r="C20" s="18" t="str">
        <f>'knižničný fond'!C20</f>
        <v>Rakovčík</v>
      </c>
      <c r="D20" s="100">
        <f t="shared" si="0"/>
        <v>334</v>
      </c>
      <c r="E20" s="52">
        <v>15</v>
      </c>
      <c r="F20" s="52">
        <v>95</v>
      </c>
      <c r="G20" s="52">
        <v>0</v>
      </c>
      <c r="H20" s="52">
        <v>74</v>
      </c>
      <c r="I20" s="52">
        <v>150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10</v>
      </c>
      <c r="Z20" s="53">
        <v>10</v>
      </c>
      <c r="AA20" s="53">
        <v>4</v>
      </c>
      <c r="AB20" s="87">
        <f t="shared" si="1"/>
        <v>692</v>
      </c>
    </row>
    <row r="21" spans="2:28" ht="12">
      <c r="B21" s="54" t="str">
        <f>+'knižničný fond'!B21</f>
        <v>6.</v>
      </c>
      <c r="C21" s="18" t="str">
        <f>'knižničný fond'!C21</f>
        <v>Vyšný Mirošov</v>
      </c>
      <c r="D21" s="100">
        <f t="shared" si="0"/>
        <v>120</v>
      </c>
      <c r="E21" s="52">
        <v>29</v>
      </c>
      <c r="F21" s="52">
        <v>49</v>
      </c>
      <c r="G21" s="52">
        <v>31</v>
      </c>
      <c r="H21" s="52">
        <v>11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1</v>
      </c>
      <c r="X21" s="52">
        <v>14</v>
      </c>
      <c r="Y21" s="52">
        <v>16</v>
      </c>
      <c r="Z21" s="53">
        <v>16</v>
      </c>
      <c r="AA21" s="53">
        <v>2</v>
      </c>
      <c r="AB21" s="87">
        <f t="shared" si="1"/>
        <v>289</v>
      </c>
    </row>
    <row r="22" spans="2:28" ht="12">
      <c r="B22" s="54" t="str">
        <f>+'knižničný fond'!B22</f>
        <v>7.</v>
      </c>
      <c r="C22" s="18">
        <f>'knižničný fond'!C22</f>
        <v>0</v>
      </c>
      <c r="D22" s="100">
        <f t="shared" si="0"/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3"/>
      <c r="AA22" s="53"/>
      <c r="AB22" s="87">
        <f t="shared" si="1"/>
        <v>0</v>
      </c>
    </row>
    <row r="23" spans="2:28" ht="12">
      <c r="B23" s="54" t="str">
        <f>+'knižničný fond'!B23</f>
        <v>8.</v>
      </c>
      <c r="C23" s="18">
        <f>'knižničný fond'!C23</f>
        <v>0</v>
      </c>
      <c r="D23" s="100">
        <f t="shared" si="0"/>
        <v>0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  <c r="AA23" s="53"/>
      <c r="AB23" s="87">
        <f t="shared" si="1"/>
        <v>0</v>
      </c>
    </row>
    <row r="24" spans="2:28" ht="12">
      <c r="B24" s="54" t="str">
        <f>+'knižničný fond'!B24</f>
        <v>9.</v>
      </c>
      <c r="C24" s="18">
        <f>'knižničný fond'!C24</f>
        <v>0</v>
      </c>
      <c r="D24" s="100">
        <f t="shared" si="0"/>
        <v>0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3"/>
      <c r="AA24" s="53"/>
      <c r="AB24" s="87">
        <f t="shared" si="1"/>
        <v>0</v>
      </c>
    </row>
    <row r="25" spans="1:28" ht="12.75" thickBot="1">
      <c r="A25" s="105"/>
      <c r="B25" s="197" t="str">
        <f>'knižničný fond'!B25</f>
        <v>SPOLU - Neprof. knižnice</v>
      </c>
      <c r="C25" s="198"/>
      <c r="D25" s="103">
        <f aca="true" t="shared" si="3" ref="D25:AB25">SUM(D16:D24)</f>
        <v>2835</v>
      </c>
      <c r="E25" s="59">
        <f t="shared" si="3"/>
        <v>675</v>
      </c>
      <c r="F25" s="59">
        <f t="shared" si="3"/>
        <v>856</v>
      </c>
      <c r="G25" s="59">
        <f t="shared" si="3"/>
        <v>115</v>
      </c>
      <c r="H25" s="59">
        <f t="shared" si="3"/>
        <v>1039</v>
      </c>
      <c r="I25" s="59">
        <f t="shared" si="3"/>
        <v>150</v>
      </c>
      <c r="J25" s="59">
        <f t="shared" si="3"/>
        <v>0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59">
        <f t="shared" si="3"/>
        <v>0</v>
      </c>
      <c r="O25" s="59">
        <f t="shared" si="3"/>
        <v>0</v>
      </c>
      <c r="P25" s="59">
        <f t="shared" si="3"/>
        <v>0</v>
      </c>
      <c r="Q25" s="59">
        <f t="shared" si="3"/>
        <v>0</v>
      </c>
      <c r="R25" s="59">
        <f t="shared" si="3"/>
        <v>0</v>
      </c>
      <c r="S25" s="59">
        <f t="shared" si="3"/>
        <v>0</v>
      </c>
      <c r="T25" s="59">
        <f t="shared" si="3"/>
        <v>0</v>
      </c>
      <c r="U25" s="59">
        <f t="shared" si="3"/>
        <v>0</v>
      </c>
      <c r="V25" s="59">
        <f t="shared" si="3"/>
        <v>0</v>
      </c>
      <c r="W25" s="59">
        <f t="shared" si="3"/>
        <v>1</v>
      </c>
      <c r="X25" s="59">
        <f t="shared" si="3"/>
        <v>18</v>
      </c>
      <c r="Y25" s="59">
        <f t="shared" si="3"/>
        <v>123</v>
      </c>
      <c r="Z25" s="59">
        <f t="shared" si="3"/>
        <v>119</v>
      </c>
      <c r="AA25" s="59">
        <f t="shared" si="3"/>
        <v>18</v>
      </c>
      <c r="AB25" s="104">
        <f t="shared" si="3"/>
        <v>5949</v>
      </c>
    </row>
    <row r="26" spans="2:28" ht="12.75" thickBot="1">
      <c r="B26" s="195" t="str">
        <f>'knižničný fond'!B26</f>
        <v>SPOLU - okr. Svidník</v>
      </c>
      <c r="C26" s="196"/>
      <c r="D26" s="106">
        <f>SUM(D8+D10+D14+D25)</f>
        <v>89343</v>
      </c>
      <c r="E26" s="106">
        <f aca="true" t="shared" si="4" ref="E26:AB26">SUM(E8+E10+E14+E25)</f>
        <v>17306</v>
      </c>
      <c r="F26" s="106">
        <f t="shared" si="4"/>
        <v>30233</v>
      </c>
      <c r="G26" s="106">
        <f t="shared" si="4"/>
        <v>4488</v>
      </c>
      <c r="H26" s="106">
        <f t="shared" si="4"/>
        <v>21660</v>
      </c>
      <c r="I26" s="106">
        <f t="shared" si="4"/>
        <v>15656</v>
      </c>
      <c r="J26" s="106">
        <f t="shared" si="4"/>
        <v>409</v>
      </c>
      <c r="K26" s="106">
        <f t="shared" si="4"/>
        <v>409</v>
      </c>
      <c r="L26" s="106">
        <f t="shared" si="4"/>
        <v>0</v>
      </c>
      <c r="M26" s="106">
        <f t="shared" si="4"/>
        <v>0</v>
      </c>
      <c r="N26" s="106">
        <f t="shared" si="4"/>
        <v>0</v>
      </c>
      <c r="O26" s="106">
        <f t="shared" si="4"/>
        <v>0</v>
      </c>
      <c r="P26" s="106">
        <f t="shared" si="4"/>
        <v>5157</v>
      </c>
      <c r="Q26" s="106">
        <f t="shared" si="4"/>
        <v>84</v>
      </c>
      <c r="R26" s="106">
        <f t="shared" si="4"/>
        <v>128</v>
      </c>
      <c r="S26" s="106">
        <f t="shared" si="4"/>
        <v>0</v>
      </c>
      <c r="T26" s="106">
        <f t="shared" si="4"/>
        <v>0</v>
      </c>
      <c r="U26" s="106">
        <f t="shared" si="4"/>
        <v>1</v>
      </c>
      <c r="V26" s="106">
        <f t="shared" si="4"/>
        <v>42</v>
      </c>
      <c r="W26" s="106">
        <f t="shared" si="4"/>
        <v>7</v>
      </c>
      <c r="X26" s="106">
        <f t="shared" si="4"/>
        <v>91</v>
      </c>
      <c r="Y26" s="106">
        <f t="shared" si="4"/>
        <v>1288</v>
      </c>
      <c r="Z26" s="106">
        <f t="shared" si="4"/>
        <v>1011</v>
      </c>
      <c r="AA26" s="106">
        <f t="shared" si="4"/>
        <v>183.5</v>
      </c>
      <c r="AB26" s="106">
        <f t="shared" si="4"/>
        <v>187496.5</v>
      </c>
    </row>
    <row r="27" spans="2:28" ht="12.75" thickBot="1"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2:28" ht="12.75" thickBot="1">
      <c r="B28" s="202" t="str">
        <f>'knižničný fond'!B28</f>
        <v>Okres STROPKOV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</row>
    <row r="29" spans="2:28" ht="12.75" thickBot="1">
      <c r="B29" s="202" t="str">
        <f>'knižničný fond'!B29</f>
        <v>Mestské knižnice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4"/>
    </row>
    <row r="30" spans="2:28" ht="12.75" thickBot="1">
      <c r="B30" s="44" t="str">
        <f>+'knižničný fond'!B30</f>
        <v>1.</v>
      </c>
      <c r="C30" s="12" t="str">
        <f>'knižničný fond'!C30</f>
        <v>Stropkov</v>
      </c>
      <c r="D30" s="80">
        <f t="shared" si="0"/>
        <v>47897</v>
      </c>
      <c r="E30" s="39">
        <v>3110</v>
      </c>
      <c r="F30" s="39">
        <v>11724</v>
      </c>
      <c r="G30" s="39">
        <v>1429</v>
      </c>
      <c r="H30" s="39">
        <v>7647</v>
      </c>
      <c r="I30" s="39">
        <v>23987</v>
      </c>
      <c r="J30" s="39">
        <v>27</v>
      </c>
      <c r="K30" s="39">
        <v>27</v>
      </c>
      <c r="L30" s="39">
        <v>0</v>
      </c>
      <c r="M30" s="39">
        <v>0</v>
      </c>
      <c r="N30" s="39">
        <v>0</v>
      </c>
      <c r="O30" s="39">
        <v>0</v>
      </c>
      <c r="P30" s="39">
        <v>22667</v>
      </c>
      <c r="Q30" s="39">
        <v>1</v>
      </c>
      <c r="R30" s="39">
        <v>307</v>
      </c>
      <c r="S30" s="39">
        <v>0</v>
      </c>
      <c r="T30" s="39">
        <v>0</v>
      </c>
      <c r="U30" s="39">
        <v>0</v>
      </c>
      <c r="V30" s="39">
        <v>26</v>
      </c>
      <c r="W30" s="39">
        <v>1</v>
      </c>
      <c r="X30" s="39">
        <v>50</v>
      </c>
      <c r="Y30" s="39">
        <v>555</v>
      </c>
      <c r="Z30" s="41">
        <v>460</v>
      </c>
      <c r="AA30" s="41">
        <v>40</v>
      </c>
      <c r="AB30" s="86">
        <f t="shared" si="1"/>
        <v>119955</v>
      </c>
    </row>
    <row r="31" spans="2:28" ht="12.75" thickBot="1">
      <c r="B31" s="202" t="str">
        <f>+'knižničný fond'!B31</f>
        <v>Neprofesionálne knižnice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4"/>
    </row>
    <row r="32" spans="2:28" ht="12">
      <c r="B32" s="44" t="str">
        <f>+'knižničný fond'!B32</f>
        <v>1.</v>
      </c>
      <c r="C32" s="12" t="str">
        <f>'knižničný fond'!C32</f>
        <v>Baňa</v>
      </c>
      <c r="D32" s="80">
        <f t="shared" si="0"/>
        <v>46</v>
      </c>
      <c r="E32" s="39">
        <v>10</v>
      </c>
      <c r="F32" s="39">
        <v>22</v>
      </c>
      <c r="G32" s="39">
        <v>0</v>
      </c>
      <c r="H32" s="39">
        <v>14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16</v>
      </c>
      <c r="Z32" s="41">
        <v>16</v>
      </c>
      <c r="AA32" s="41">
        <v>4</v>
      </c>
      <c r="AB32" s="86">
        <f t="shared" si="1"/>
        <v>128</v>
      </c>
    </row>
    <row r="33" spans="2:28" ht="12">
      <c r="B33" s="54" t="str">
        <f>+'knižničný fond'!B33</f>
        <v>2.</v>
      </c>
      <c r="C33" s="18" t="str">
        <f>'knižničný fond'!C33</f>
        <v>Bukovce</v>
      </c>
      <c r="D33" s="100">
        <f t="shared" si="0"/>
        <v>31</v>
      </c>
      <c r="E33" s="52">
        <v>2</v>
      </c>
      <c r="F33" s="52">
        <v>3</v>
      </c>
      <c r="G33" s="52">
        <v>4</v>
      </c>
      <c r="H33" s="52">
        <v>22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50</v>
      </c>
      <c r="Z33" s="53">
        <v>46</v>
      </c>
      <c r="AA33" s="53">
        <v>3</v>
      </c>
      <c r="AB33" s="87">
        <f t="shared" si="1"/>
        <v>161</v>
      </c>
    </row>
    <row r="34" spans="2:28" ht="12">
      <c r="B34" s="54" t="str">
        <f>+'knižničný fond'!B34</f>
        <v>3.</v>
      </c>
      <c r="C34" s="18" t="str">
        <f>'knižničný fond'!C34</f>
        <v>Duplín</v>
      </c>
      <c r="D34" s="100">
        <f t="shared" si="0"/>
        <v>165</v>
      </c>
      <c r="E34" s="52">
        <v>22</v>
      </c>
      <c r="F34" s="52">
        <v>19</v>
      </c>
      <c r="G34" s="52">
        <v>23</v>
      </c>
      <c r="H34" s="52">
        <v>50</v>
      </c>
      <c r="I34" s="52">
        <v>51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1</v>
      </c>
      <c r="X34" s="52">
        <v>4</v>
      </c>
      <c r="Y34" s="52">
        <v>24</v>
      </c>
      <c r="Z34" s="53">
        <v>24</v>
      </c>
      <c r="AA34" s="53">
        <v>2</v>
      </c>
      <c r="AB34" s="87">
        <f t="shared" si="1"/>
        <v>385</v>
      </c>
    </row>
    <row r="35" spans="2:28" ht="12">
      <c r="B35" s="54" t="str">
        <f>+'knižničný fond'!B35</f>
        <v>4.</v>
      </c>
      <c r="C35" s="18" t="str">
        <f>'knižničný fond'!C35</f>
        <v>Turany nad Ondavou</v>
      </c>
      <c r="D35" s="100">
        <f t="shared" si="0"/>
        <v>382</v>
      </c>
      <c r="E35" s="52">
        <v>29</v>
      </c>
      <c r="F35" s="52">
        <v>25</v>
      </c>
      <c r="G35" s="52">
        <v>28</v>
      </c>
      <c r="H35" s="52">
        <v>300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45</v>
      </c>
      <c r="Z35" s="53">
        <v>45</v>
      </c>
      <c r="AA35" s="53">
        <v>2</v>
      </c>
      <c r="AB35" s="87">
        <f t="shared" si="1"/>
        <v>856</v>
      </c>
    </row>
    <row r="36" spans="2:28" ht="12">
      <c r="B36" s="54" t="str">
        <f>+'knižničný fond'!B36</f>
        <v>5.</v>
      </c>
      <c r="C36" s="18">
        <f>'knižničný fond'!C36</f>
        <v>0</v>
      </c>
      <c r="D36" s="100">
        <f t="shared" si="0"/>
        <v>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53"/>
      <c r="AB36" s="87">
        <f t="shared" si="1"/>
        <v>0</v>
      </c>
    </row>
    <row r="37" spans="2:28" ht="12">
      <c r="B37" s="54" t="str">
        <f>+'knižničný fond'!B37</f>
        <v>6.</v>
      </c>
      <c r="C37" s="18">
        <f>'knižničný fond'!C37</f>
        <v>0</v>
      </c>
      <c r="D37" s="100">
        <f t="shared" si="0"/>
        <v>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3"/>
      <c r="AA37" s="53"/>
      <c r="AB37" s="87">
        <f t="shared" si="1"/>
        <v>0</v>
      </c>
    </row>
    <row r="38" spans="2:28" ht="12">
      <c r="B38" s="54" t="str">
        <f>+'knižničný fond'!B38</f>
        <v>7.</v>
      </c>
      <c r="C38" s="18">
        <f>'knižničný fond'!C38</f>
        <v>0</v>
      </c>
      <c r="D38" s="100">
        <f t="shared" si="0"/>
        <v>0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3"/>
      <c r="AA38" s="53"/>
      <c r="AB38" s="87">
        <f t="shared" si="1"/>
        <v>0</v>
      </c>
    </row>
    <row r="39" spans="2:28" ht="12">
      <c r="B39" s="54" t="str">
        <f>+'knižničný fond'!B39</f>
        <v>8.</v>
      </c>
      <c r="C39" s="18">
        <f>'knižničný fond'!C39</f>
        <v>0</v>
      </c>
      <c r="D39" s="100">
        <f t="shared" si="0"/>
        <v>0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53"/>
      <c r="AB39" s="87">
        <f t="shared" si="1"/>
        <v>0</v>
      </c>
    </row>
    <row r="40" spans="2:28" ht="12">
      <c r="B40" s="54" t="str">
        <f>+'knižničný fond'!B40</f>
        <v>9.</v>
      </c>
      <c r="C40" s="18">
        <f>'knižničný fond'!C40</f>
        <v>0</v>
      </c>
      <c r="D40" s="100">
        <f t="shared" si="0"/>
        <v>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3"/>
      <c r="AA40" s="53"/>
      <c r="AB40" s="87">
        <f t="shared" si="1"/>
        <v>0</v>
      </c>
    </row>
    <row r="41" spans="2:28" ht="12">
      <c r="B41" s="54" t="str">
        <f>+'knižničný fond'!B41</f>
        <v>10.</v>
      </c>
      <c r="C41" s="18">
        <f>'knižničný fond'!C41</f>
        <v>0</v>
      </c>
      <c r="D41" s="100">
        <f t="shared" si="0"/>
        <v>0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53"/>
      <c r="AB41" s="87">
        <f t="shared" si="1"/>
        <v>0</v>
      </c>
    </row>
    <row r="42" spans="2:28" ht="12.75" thickBot="1">
      <c r="B42" s="197" t="str">
        <f>'knižničný fond'!B42</f>
        <v>SPOLU - Neprof. knižnice</v>
      </c>
      <c r="C42" s="198"/>
      <c r="D42" s="103">
        <f aca="true" t="shared" si="5" ref="D42:AB42">SUM(D32:D41)</f>
        <v>624</v>
      </c>
      <c r="E42" s="59">
        <f t="shared" si="5"/>
        <v>63</v>
      </c>
      <c r="F42" s="59">
        <f t="shared" si="5"/>
        <v>69</v>
      </c>
      <c r="G42" s="59">
        <f t="shared" si="5"/>
        <v>55</v>
      </c>
      <c r="H42" s="59">
        <f t="shared" si="5"/>
        <v>386</v>
      </c>
      <c r="I42" s="59">
        <f t="shared" si="5"/>
        <v>51</v>
      </c>
      <c r="J42" s="59">
        <f t="shared" si="5"/>
        <v>0</v>
      </c>
      <c r="K42" s="59">
        <f t="shared" si="5"/>
        <v>0</v>
      </c>
      <c r="L42" s="59">
        <f t="shared" si="5"/>
        <v>0</v>
      </c>
      <c r="M42" s="59">
        <f t="shared" si="5"/>
        <v>0</v>
      </c>
      <c r="N42" s="59">
        <f t="shared" si="5"/>
        <v>0</v>
      </c>
      <c r="O42" s="59">
        <f t="shared" si="5"/>
        <v>0</v>
      </c>
      <c r="P42" s="59">
        <f t="shared" si="5"/>
        <v>0</v>
      </c>
      <c r="Q42" s="59">
        <f t="shared" si="5"/>
        <v>0</v>
      </c>
      <c r="R42" s="59">
        <f t="shared" si="5"/>
        <v>0</v>
      </c>
      <c r="S42" s="59">
        <f t="shared" si="5"/>
        <v>0</v>
      </c>
      <c r="T42" s="59">
        <f t="shared" si="5"/>
        <v>0</v>
      </c>
      <c r="U42" s="59">
        <f t="shared" si="5"/>
        <v>0</v>
      </c>
      <c r="V42" s="59">
        <f t="shared" si="5"/>
        <v>0</v>
      </c>
      <c r="W42" s="59">
        <f t="shared" si="5"/>
        <v>1</v>
      </c>
      <c r="X42" s="59">
        <f t="shared" si="5"/>
        <v>4</v>
      </c>
      <c r="Y42" s="59">
        <f t="shared" si="5"/>
        <v>135</v>
      </c>
      <c r="Z42" s="59">
        <f t="shared" si="5"/>
        <v>131</v>
      </c>
      <c r="AA42" s="60">
        <f t="shared" si="5"/>
        <v>11</v>
      </c>
      <c r="AB42" s="104">
        <f t="shared" si="5"/>
        <v>1530</v>
      </c>
    </row>
    <row r="43" spans="2:28" ht="12.75" thickBot="1">
      <c r="B43" s="195" t="str">
        <f>'knižničný fond'!B43</f>
        <v>SPOLU - okres STROPKOV</v>
      </c>
      <c r="C43" s="196"/>
      <c r="D43" s="106">
        <f aca="true" t="shared" si="6" ref="D43:AB43">SUM(D30+D42)</f>
        <v>48521</v>
      </c>
      <c r="E43" s="63">
        <f t="shared" si="6"/>
        <v>3173</v>
      </c>
      <c r="F43" s="63">
        <f t="shared" si="6"/>
        <v>11793</v>
      </c>
      <c r="G43" s="63">
        <f t="shared" si="6"/>
        <v>1484</v>
      </c>
      <c r="H43" s="63">
        <f t="shared" si="6"/>
        <v>8033</v>
      </c>
      <c r="I43" s="63">
        <f t="shared" si="6"/>
        <v>24038</v>
      </c>
      <c r="J43" s="63">
        <f t="shared" si="6"/>
        <v>27</v>
      </c>
      <c r="K43" s="63">
        <f t="shared" si="6"/>
        <v>27</v>
      </c>
      <c r="L43" s="63">
        <f t="shared" si="6"/>
        <v>0</v>
      </c>
      <c r="M43" s="63">
        <f t="shared" si="6"/>
        <v>0</v>
      </c>
      <c r="N43" s="63">
        <f t="shared" si="6"/>
        <v>0</v>
      </c>
      <c r="O43" s="63">
        <f t="shared" si="6"/>
        <v>0</v>
      </c>
      <c r="P43" s="63">
        <f t="shared" si="6"/>
        <v>22667</v>
      </c>
      <c r="Q43" s="63">
        <f t="shared" si="6"/>
        <v>1</v>
      </c>
      <c r="R43" s="63">
        <f t="shared" si="6"/>
        <v>307</v>
      </c>
      <c r="S43" s="63">
        <f t="shared" si="6"/>
        <v>0</v>
      </c>
      <c r="T43" s="63">
        <f t="shared" si="6"/>
        <v>0</v>
      </c>
      <c r="U43" s="63">
        <f t="shared" si="6"/>
        <v>0</v>
      </c>
      <c r="V43" s="63">
        <f t="shared" si="6"/>
        <v>26</v>
      </c>
      <c r="W43" s="63">
        <f t="shared" si="6"/>
        <v>2</v>
      </c>
      <c r="X43" s="63">
        <f t="shared" si="6"/>
        <v>54</v>
      </c>
      <c r="Y43" s="63">
        <f t="shared" si="6"/>
        <v>690</v>
      </c>
      <c r="Z43" s="63">
        <f t="shared" si="6"/>
        <v>591</v>
      </c>
      <c r="AA43" s="64">
        <f t="shared" si="6"/>
        <v>51</v>
      </c>
      <c r="AB43" s="107">
        <f t="shared" si="6"/>
        <v>121485</v>
      </c>
    </row>
  </sheetData>
  <sheetProtection password="C7E0" sheet="1" objects="1" scenarios="1"/>
  <mergeCells count="38">
    <mergeCell ref="B14:C14"/>
    <mergeCell ref="Y2:Y6"/>
    <mergeCell ref="K4:O5"/>
    <mergeCell ref="B31:AB31"/>
    <mergeCell ref="B9:AB9"/>
    <mergeCell ref="B15:AB15"/>
    <mergeCell ref="AB2:AB6"/>
    <mergeCell ref="Q2:Q6"/>
    <mergeCell ref="R2:R6"/>
    <mergeCell ref="D2:P2"/>
    <mergeCell ref="P4:P6"/>
    <mergeCell ref="F4:F6"/>
    <mergeCell ref="G4:G6"/>
    <mergeCell ref="I4:I6"/>
    <mergeCell ref="W2:W6"/>
    <mergeCell ref="S2:S6"/>
    <mergeCell ref="T2:T6"/>
    <mergeCell ref="V2:V6"/>
    <mergeCell ref="X2:X6"/>
    <mergeCell ref="J3:P3"/>
    <mergeCell ref="B28:AB28"/>
    <mergeCell ref="H4:H6"/>
    <mergeCell ref="D3:D6"/>
    <mergeCell ref="E4:E6"/>
    <mergeCell ref="J4:J6"/>
    <mergeCell ref="AA2:AA6"/>
    <mergeCell ref="E3:I3"/>
    <mergeCell ref="B11:AB11"/>
    <mergeCell ref="B43:C43"/>
    <mergeCell ref="B25:C25"/>
    <mergeCell ref="B26:C26"/>
    <mergeCell ref="B27:AB27"/>
    <mergeCell ref="B29:AB29"/>
    <mergeCell ref="U2:U6"/>
    <mergeCell ref="Z2:Z6"/>
    <mergeCell ref="B2:C6"/>
    <mergeCell ref="B7:AB7"/>
    <mergeCell ref="B42:C4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B2:J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3" sqref="F43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9.125" style="33" customWidth="1"/>
    <col min="6" max="6" width="10.25390625" style="33" customWidth="1"/>
    <col min="7" max="9" width="11.375" style="33" customWidth="1"/>
    <col min="10" max="16384" width="9.125" style="33" customWidth="1"/>
  </cols>
  <sheetData>
    <row r="1" ht="12.75" customHeight="1" thickBot="1"/>
    <row r="2" spans="2:10" ht="12">
      <c r="B2" s="229" t="s">
        <v>0</v>
      </c>
      <c r="C2" s="230"/>
      <c r="D2" s="228" t="s">
        <v>15</v>
      </c>
      <c r="E2" s="171"/>
      <c r="F2" s="237" t="s">
        <v>128</v>
      </c>
      <c r="G2" s="235" t="s">
        <v>137</v>
      </c>
      <c r="H2" s="235" t="s">
        <v>138</v>
      </c>
      <c r="I2" s="235" t="s">
        <v>146</v>
      </c>
      <c r="J2" s="233" t="s">
        <v>12</v>
      </c>
    </row>
    <row r="3" spans="2:10" ht="12">
      <c r="B3" s="231"/>
      <c r="C3" s="232"/>
      <c r="D3" s="217" t="s">
        <v>7</v>
      </c>
      <c r="E3" s="166" t="s">
        <v>16</v>
      </c>
      <c r="F3" s="238"/>
      <c r="G3" s="236"/>
      <c r="H3" s="236"/>
      <c r="I3" s="236"/>
      <c r="J3" s="234"/>
    </row>
    <row r="4" spans="2:10" ht="12">
      <c r="B4" s="231"/>
      <c r="C4" s="232"/>
      <c r="D4" s="239"/>
      <c r="E4" s="215"/>
      <c r="F4" s="238"/>
      <c r="G4" s="236"/>
      <c r="H4" s="236"/>
      <c r="I4" s="236"/>
      <c r="J4" s="234"/>
    </row>
    <row r="5" spans="2:10" ht="12">
      <c r="B5" s="231"/>
      <c r="C5" s="232"/>
      <c r="D5" s="239"/>
      <c r="E5" s="215"/>
      <c r="F5" s="238"/>
      <c r="G5" s="236"/>
      <c r="H5" s="236"/>
      <c r="I5" s="236"/>
      <c r="J5" s="234"/>
    </row>
    <row r="6" spans="2:10" ht="14.25" customHeight="1" thickBot="1">
      <c r="B6" s="231"/>
      <c r="C6" s="232"/>
      <c r="D6" s="239"/>
      <c r="E6" s="215"/>
      <c r="F6" s="238"/>
      <c r="G6" s="236"/>
      <c r="H6" s="236"/>
      <c r="I6" s="236"/>
      <c r="J6" s="234"/>
    </row>
    <row r="7" spans="2:10" ht="12.75" thickBot="1">
      <c r="B7" s="202" t="str">
        <f>'knižničný fond'!B7</f>
        <v>Okres SVIDNÍK</v>
      </c>
      <c r="C7" s="203"/>
      <c r="D7" s="203"/>
      <c r="E7" s="203"/>
      <c r="F7" s="203"/>
      <c r="G7" s="203"/>
      <c r="H7" s="203"/>
      <c r="I7" s="203"/>
      <c r="J7" s="204"/>
    </row>
    <row r="8" spans="2:10" ht="12.75" thickBot="1">
      <c r="B8" s="36" t="str">
        <f>+'knižničný fond'!B8</f>
        <v>1.</v>
      </c>
      <c r="C8" s="3" t="str">
        <f>'knižničný fond'!C8</f>
        <v>Svidník</v>
      </c>
      <c r="D8" s="110">
        <v>2348</v>
      </c>
      <c r="E8" s="76">
        <v>1002</v>
      </c>
      <c r="F8" s="76">
        <v>11528</v>
      </c>
      <c r="G8" s="111">
        <v>28716</v>
      </c>
      <c r="H8" s="111">
        <v>5191</v>
      </c>
      <c r="I8" s="111">
        <v>7720</v>
      </c>
      <c r="J8" s="82">
        <f aca="true" t="shared" si="0" ref="J8:J24">SUM(D8:I8)</f>
        <v>56505</v>
      </c>
    </row>
    <row r="9" spans="2:10" ht="12.75" thickBot="1">
      <c r="B9" s="202" t="str">
        <f>'knižničný fond'!B9</f>
        <v>Mestské knižnice</v>
      </c>
      <c r="C9" s="203"/>
      <c r="D9" s="203"/>
      <c r="E9" s="203"/>
      <c r="F9" s="203"/>
      <c r="G9" s="203"/>
      <c r="H9" s="203"/>
      <c r="I9" s="203"/>
      <c r="J9" s="204"/>
    </row>
    <row r="10" spans="2:10" ht="12.75" thickBot="1">
      <c r="B10" s="44" t="str">
        <f>+'knižničný fond'!B10</f>
        <v>1.</v>
      </c>
      <c r="C10" s="12" t="str">
        <f>'knižničný fond'!C10</f>
        <v>Giraltovce</v>
      </c>
      <c r="D10" s="112">
        <v>305</v>
      </c>
      <c r="E10" s="113">
        <v>140</v>
      </c>
      <c r="F10" s="113">
        <v>4175</v>
      </c>
      <c r="G10" s="114">
        <v>6669</v>
      </c>
      <c r="H10" s="114">
        <v>468</v>
      </c>
      <c r="I10" s="114">
        <v>1425</v>
      </c>
      <c r="J10" s="86">
        <f t="shared" si="0"/>
        <v>13182</v>
      </c>
    </row>
    <row r="11" spans="2:10" ht="12.75" thickBot="1">
      <c r="B11" s="202" t="str">
        <f>+'knižničný fond'!B11</f>
        <v>Profesionálne knižnice</v>
      </c>
      <c r="C11" s="203">
        <f>+'knižničný fond'!C11</f>
        <v>0</v>
      </c>
      <c r="D11" s="203">
        <f>+'knižničný fond'!D11</f>
        <v>0</v>
      </c>
      <c r="E11" s="203">
        <f>+'knižničný fond'!E11</f>
        <v>0</v>
      </c>
      <c r="F11" s="203">
        <f>+'knižničný fond'!F11</f>
        <v>0</v>
      </c>
      <c r="G11" s="203">
        <f>+'knižničný fond'!G11</f>
        <v>0</v>
      </c>
      <c r="H11" s="203"/>
      <c r="I11" s="203">
        <f>+'knižničný fond'!H11</f>
        <v>0</v>
      </c>
      <c r="J11" s="204">
        <f>+'knižničný fond'!I11</f>
        <v>0</v>
      </c>
    </row>
    <row r="12" spans="2:10" ht="12">
      <c r="B12" s="54" t="str">
        <f>+'knižničný fond'!B12</f>
        <v>1.</v>
      </c>
      <c r="C12" s="18" t="str">
        <f>'knižničný fond'!C12</f>
        <v>Okrúhle</v>
      </c>
      <c r="D12" s="110">
        <v>126</v>
      </c>
      <c r="E12" s="76">
        <v>78</v>
      </c>
      <c r="F12" s="109">
        <v>640</v>
      </c>
      <c r="G12" s="111">
        <v>156</v>
      </c>
      <c r="H12" s="111">
        <v>8</v>
      </c>
      <c r="I12" s="111">
        <v>0</v>
      </c>
      <c r="J12" s="87">
        <f>SUM(D12:I12)</f>
        <v>1008</v>
      </c>
    </row>
    <row r="13" spans="2:10" ht="12">
      <c r="B13" s="44" t="str">
        <f>+'knižničný fond'!B13</f>
        <v>2.</v>
      </c>
      <c r="C13" s="12" t="str">
        <f>'knižničný fond'!C13</f>
        <v>Kalnište</v>
      </c>
      <c r="D13" s="112">
        <v>43</v>
      </c>
      <c r="E13" s="113">
        <v>33</v>
      </c>
      <c r="F13" s="108">
        <v>551</v>
      </c>
      <c r="G13" s="114">
        <v>60</v>
      </c>
      <c r="H13" s="114">
        <v>0</v>
      </c>
      <c r="I13" s="114">
        <v>0</v>
      </c>
      <c r="J13" s="86">
        <f>SUM(D13:I13)</f>
        <v>687</v>
      </c>
    </row>
    <row r="14" spans="2:10" ht="12.75" thickBot="1">
      <c r="B14" s="197" t="str">
        <f>+'knižničný fond'!B14</f>
        <v>SPOLU - Prof. knižnice</v>
      </c>
      <c r="C14" s="198">
        <f>+'knižničný fond'!C14</f>
        <v>0</v>
      </c>
      <c r="D14" s="103">
        <f>SUM(D12:D13)</f>
        <v>169</v>
      </c>
      <c r="E14" s="103">
        <f aca="true" t="shared" si="1" ref="E14:J14">SUM(E12:E13)</f>
        <v>111</v>
      </c>
      <c r="F14" s="103">
        <f t="shared" si="1"/>
        <v>1191</v>
      </c>
      <c r="G14" s="103">
        <f t="shared" si="1"/>
        <v>216</v>
      </c>
      <c r="H14" s="103">
        <f t="shared" si="1"/>
        <v>8</v>
      </c>
      <c r="I14" s="103">
        <f t="shared" si="1"/>
        <v>0</v>
      </c>
      <c r="J14" s="21">
        <f t="shared" si="1"/>
        <v>1695</v>
      </c>
    </row>
    <row r="15" spans="2:10" ht="12.75" thickBot="1">
      <c r="B15" s="202" t="str">
        <f>'knižničný fond'!B15</f>
        <v>Neprofesionálne knižnice</v>
      </c>
      <c r="C15" s="203"/>
      <c r="D15" s="203"/>
      <c r="E15" s="203"/>
      <c r="F15" s="203"/>
      <c r="G15" s="203"/>
      <c r="H15" s="203"/>
      <c r="I15" s="203"/>
      <c r="J15" s="204"/>
    </row>
    <row r="16" spans="2:10" ht="12">
      <c r="B16" s="54" t="str">
        <f>+'knižničný fond'!B16</f>
        <v>1.</v>
      </c>
      <c r="C16" s="18" t="str">
        <f>'knižničný fond'!C16</f>
        <v>Kračúnovce</v>
      </c>
      <c r="D16" s="110">
        <v>350</v>
      </c>
      <c r="E16" s="76">
        <v>305</v>
      </c>
      <c r="F16" s="109">
        <v>1194</v>
      </c>
      <c r="G16" s="111">
        <v>415</v>
      </c>
      <c r="H16" s="111">
        <v>0</v>
      </c>
      <c r="I16" s="111">
        <v>0</v>
      </c>
      <c r="J16" s="87">
        <f t="shared" si="0"/>
        <v>2264</v>
      </c>
    </row>
    <row r="17" spans="2:10" ht="12">
      <c r="B17" s="54" t="str">
        <f>+'knižničný fond'!B17</f>
        <v>2.</v>
      </c>
      <c r="C17" s="18" t="str">
        <f>'knižničný fond'!C17</f>
        <v>Kružlová</v>
      </c>
      <c r="D17" s="110">
        <v>72</v>
      </c>
      <c r="E17" s="76">
        <v>64</v>
      </c>
      <c r="F17" s="109">
        <v>667</v>
      </c>
      <c r="G17" s="111">
        <v>168</v>
      </c>
      <c r="H17" s="111">
        <v>0</v>
      </c>
      <c r="I17" s="111">
        <v>0</v>
      </c>
      <c r="J17" s="87">
        <f t="shared" si="0"/>
        <v>971</v>
      </c>
    </row>
    <row r="18" spans="2:10" ht="12">
      <c r="B18" s="54" t="str">
        <f>+'knižničný fond'!B18</f>
        <v>3.</v>
      </c>
      <c r="C18" s="18" t="str">
        <f>'knižničný fond'!C18</f>
        <v>Ladomirová</v>
      </c>
      <c r="D18" s="110">
        <v>10</v>
      </c>
      <c r="E18" s="76">
        <v>5</v>
      </c>
      <c r="F18" s="109">
        <v>1020</v>
      </c>
      <c r="G18" s="111">
        <v>25</v>
      </c>
      <c r="H18" s="111">
        <v>0</v>
      </c>
      <c r="I18" s="111">
        <v>0</v>
      </c>
      <c r="J18" s="87">
        <f t="shared" si="0"/>
        <v>1060</v>
      </c>
    </row>
    <row r="19" spans="2:10" ht="12">
      <c r="B19" s="54" t="str">
        <f>+'knižničný fond'!B19</f>
        <v>4.</v>
      </c>
      <c r="C19" s="18" t="str">
        <f>'knižničný fond'!C19</f>
        <v>Mestisko</v>
      </c>
      <c r="D19" s="110">
        <v>30</v>
      </c>
      <c r="E19" s="76">
        <v>20</v>
      </c>
      <c r="F19" s="109">
        <v>469</v>
      </c>
      <c r="G19" s="111">
        <v>180</v>
      </c>
      <c r="H19" s="111">
        <v>60</v>
      </c>
      <c r="I19" s="111">
        <v>0</v>
      </c>
      <c r="J19" s="87">
        <f t="shared" si="0"/>
        <v>759</v>
      </c>
    </row>
    <row r="20" spans="2:10" ht="12">
      <c r="B20" s="54" t="str">
        <f>+'knižničný fond'!B20</f>
        <v>5.</v>
      </c>
      <c r="C20" s="18" t="str">
        <f>'knižničný fond'!C20</f>
        <v>Rakovčík</v>
      </c>
      <c r="D20" s="110">
        <v>25</v>
      </c>
      <c r="E20" s="76">
        <v>8</v>
      </c>
      <c r="F20" s="109">
        <v>177</v>
      </c>
      <c r="G20" s="111">
        <v>25</v>
      </c>
      <c r="H20" s="111">
        <v>20</v>
      </c>
      <c r="I20" s="111">
        <v>0</v>
      </c>
      <c r="J20" s="87">
        <f t="shared" si="0"/>
        <v>255</v>
      </c>
    </row>
    <row r="21" spans="2:10" ht="12">
      <c r="B21" s="54" t="str">
        <f>+'knižničný fond'!B21</f>
        <v>6.</v>
      </c>
      <c r="C21" s="18" t="str">
        <f>'knižničný fond'!C21</f>
        <v>Vyšný Mirošov</v>
      </c>
      <c r="D21" s="110">
        <v>14</v>
      </c>
      <c r="E21" s="76">
        <v>8</v>
      </c>
      <c r="F21" s="109">
        <v>563</v>
      </c>
      <c r="G21" s="111">
        <v>81</v>
      </c>
      <c r="H21" s="111">
        <v>0</v>
      </c>
      <c r="I21" s="111">
        <v>0</v>
      </c>
      <c r="J21" s="87">
        <f t="shared" si="0"/>
        <v>666</v>
      </c>
    </row>
    <row r="22" spans="2:10" ht="12">
      <c r="B22" s="54" t="str">
        <f>+'knižničný fond'!B22</f>
        <v>7.</v>
      </c>
      <c r="C22" s="18">
        <f>'knižničný fond'!C22</f>
        <v>0</v>
      </c>
      <c r="D22" s="110">
        <v>0</v>
      </c>
      <c r="E22" s="76"/>
      <c r="F22" s="109"/>
      <c r="G22" s="111"/>
      <c r="H22" s="111"/>
      <c r="I22" s="111"/>
      <c r="J22" s="87">
        <f t="shared" si="0"/>
        <v>0</v>
      </c>
    </row>
    <row r="23" spans="2:10" ht="12">
      <c r="B23" s="54" t="str">
        <f>+'knižničný fond'!B23</f>
        <v>8.</v>
      </c>
      <c r="C23" s="18">
        <f>'knižničný fond'!C23</f>
        <v>0</v>
      </c>
      <c r="D23" s="110">
        <v>0</v>
      </c>
      <c r="E23" s="76"/>
      <c r="F23" s="109"/>
      <c r="G23" s="111"/>
      <c r="H23" s="111"/>
      <c r="I23" s="111"/>
      <c r="J23" s="87">
        <f t="shared" si="0"/>
        <v>0</v>
      </c>
    </row>
    <row r="24" spans="2:10" ht="12">
      <c r="B24" s="54" t="str">
        <f>+'knižničný fond'!B24</f>
        <v>9.</v>
      </c>
      <c r="C24" s="18">
        <f>'knižničný fond'!C24</f>
        <v>0</v>
      </c>
      <c r="D24" s="110">
        <v>0</v>
      </c>
      <c r="E24" s="76"/>
      <c r="F24" s="76"/>
      <c r="G24" s="111"/>
      <c r="H24" s="111"/>
      <c r="I24" s="111"/>
      <c r="J24" s="87">
        <f t="shared" si="0"/>
        <v>0</v>
      </c>
    </row>
    <row r="25" spans="2:10" ht="12.75" thickBot="1">
      <c r="B25" s="197" t="str">
        <f>'knižničný fond'!B25</f>
        <v>SPOLU - Neprof. knižnice</v>
      </c>
      <c r="C25" s="198"/>
      <c r="D25" s="103">
        <f aca="true" t="shared" si="2" ref="D25:J25">SUM(D16:D24)</f>
        <v>501</v>
      </c>
      <c r="E25" s="103">
        <f t="shared" si="2"/>
        <v>410</v>
      </c>
      <c r="F25" s="103">
        <f t="shared" si="2"/>
        <v>4090</v>
      </c>
      <c r="G25" s="103">
        <f t="shared" si="2"/>
        <v>894</v>
      </c>
      <c r="H25" s="103">
        <f t="shared" si="2"/>
        <v>80</v>
      </c>
      <c r="I25" s="103">
        <f t="shared" si="2"/>
        <v>0</v>
      </c>
      <c r="J25" s="21">
        <f t="shared" si="2"/>
        <v>5975</v>
      </c>
    </row>
    <row r="26" spans="2:10" ht="12.75" thickBot="1">
      <c r="B26" s="195" t="str">
        <f>'knižničný fond'!B26</f>
        <v>SPOLU - okr. Svidník</v>
      </c>
      <c r="C26" s="196"/>
      <c r="D26" s="106">
        <f>SUM(D8+D10+D14+D25)</f>
        <v>3323</v>
      </c>
      <c r="E26" s="106">
        <f aca="true" t="shared" si="3" ref="E26:J26">SUM(E8+E10+E14+E25)</f>
        <v>1663</v>
      </c>
      <c r="F26" s="106">
        <f t="shared" si="3"/>
        <v>20984</v>
      </c>
      <c r="G26" s="106">
        <f t="shared" si="3"/>
        <v>36495</v>
      </c>
      <c r="H26" s="106">
        <f t="shared" si="3"/>
        <v>5747</v>
      </c>
      <c r="I26" s="106">
        <f t="shared" si="3"/>
        <v>9145</v>
      </c>
      <c r="J26" s="106">
        <f t="shared" si="3"/>
        <v>77357</v>
      </c>
    </row>
    <row r="27" spans="2:10" ht="12.75" thickBot="1">
      <c r="B27" s="225"/>
      <c r="C27" s="226"/>
      <c r="D27" s="226"/>
      <c r="E27" s="226"/>
      <c r="F27" s="226"/>
      <c r="G27" s="226"/>
      <c r="H27" s="226"/>
      <c r="I27" s="226"/>
      <c r="J27" s="227"/>
    </row>
    <row r="28" spans="2:10" ht="12.75" thickBot="1">
      <c r="B28" s="202" t="str">
        <f>'knižničný fond'!B28</f>
        <v>Okres STROPKOV</v>
      </c>
      <c r="C28" s="203"/>
      <c r="D28" s="203"/>
      <c r="E28" s="203"/>
      <c r="F28" s="203"/>
      <c r="G28" s="203"/>
      <c r="H28" s="203"/>
      <c r="I28" s="203"/>
      <c r="J28" s="204"/>
    </row>
    <row r="29" spans="2:10" ht="12.75" thickBot="1">
      <c r="B29" s="202" t="str">
        <f>'knižničný fond'!B29</f>
        <v>Mestské knižnice</v>
      </c>
      <c r="C29" s="203"/>
      <c r="D29" s="203"/>
      <c r="E29" s="203"/>
      <c r="F29" s="203"/>
      <c r="G29" s="203"/>
      <c r="H29" s="203"/>
      <c r="I29" s="203"/>
      <c r="J29" s="204"/>
    </row>
    <row r="30" spans="2:10" ht="12.75" thickBot="1">
      <c r="B30" s="44" t="str">
        <f>+'knižničný fond'!B30</f>
        <v>1.</v>
      </c>
      <c r="C30" s="12" t="str">
        <f>'knižničný fond'!C30</f>
        <v>Stropkov</v>
      </c>
      <c r="D30" s="110">
        <v>637</v>
      </c>
      <c r="E30" s="76">
        <v>201</v>
      </c>
      <c r="F30" s="76">
        <v>10871</v>
      </c>
      <c r="G30" s="111">
        <v>22474</v>
      </c>
      <c r="H30" s="111">
        <v>4142</v>
      </c>
      <c r="I30" s="111">
        <v>0</v>
      </c>
      <c r="J30" s="86">
        <f aca="true" t="shared" si="4" ref="J30:J40">SUM(D30:I30)</f>
        <v>38325</v>
      </c>
    </row>
    <row r="31" spans="2:10" ht="12.75" thickBot="1">
      <c r="B31" s="202" t="str">
        <f>+'knižničný fond'!B31</f>
        <v>Neprofesionálne knižnice</v>
      </c>
      <c r="C31" s="203">
        <f>'knižničný fond'!C31</f>
        <v>0</v>
      </c>
      <c r="D31" s="203"/>
      <c r="E31" s="203"/>
      <c r="F31" s="203"/>
      <c r="G31" s="203"/>
      <c r="H31" s="203"/>
      <c r="I31" s="203"/>
      <c r="J31" s="204"/>
    </row>
    <row r="32" spans="2:10" ht="12">
      <c r="B32" s="44" t="str">
        <f>+'knižničný fond'!B32</f>
        <v>1.</v>
      </c>
      <c r="C32" s="12" t="str">
        <f>'knižničný fond'!C32</f>
        <v>Baňa</v>
      </c>
      <c r="D32" s="110">
        <v>7</v>
      </c>
      <c r="E32" s="76">
        <v>3</v>
      </c>
      <c r="F32" s="76">
        <v>163</v>
      </c>
      <c r="G32" s="111">
        <v>25</v>
      </c>
      <c r="H32" s="111">
        <v>0</v>
      </c>
      <c r="I32" s="111">
        <v>0</v>
      </c>
      <c r="J32" s="86">
        <f t="shared" si="4"/>
        <v>198</v>
      </c>
    </row>
    <row r="33" spans="2:10" ht="12">
      <c r="B33" s="54" t="str">
        <f>+'knižničný fond'!B33</f>
        <v>2.</v>
      </c>
      <c r="C33" s="18" t="str">
        <f>'knižničný fond'!C33</f>
        <v>Bukovce</v>
      </c>
      <c r="D33" s="110">
        <v>11</v>
      </c>
      <c r="E33" s="76">
        <v>11</v>
      </c>
      <c r="F33" s="76">
        <v>531</v>
      </c>
      <c r="G33" s="111">
        <v>18</v>
      </c>
      <c r="H33" s="111">
        <v>0</v>
      </c>
      <c r="I33" s="111">
        <v>0</v>
      </c>
      <c r="J33" s="87">
        <f t="shared" si="4"/>
        <v>571</v>
      </c>
    </row>
    <row r="34" spans="2:10" ht="12">
      <c r="B34" s="54" t="str">
        <f>+'knižničný fond'!B34</f>
        <v>3.</v>
      </c>
      <c r="C34" s="18" t="str">
        <f>'knižničný fond'!C34</f>
        <v>Duplín</v>
      </c>
      <c r="D34" s="110">
        <v>10</v>
      </c>
      <c r="E34" s="76">
        <v>1</v>
      </c>
      <c r="F34" s="76">
        <v>481</v>
      </c>
      <c r="G34" s="111">
        <v>54</v>
      </c>
      <c r="H34" s="111">
        <v>0</v>
      </c>
      <c r="I34" s="111">
        <v>0</v>
      </c>
      <c r="J34" s="87">
        <f t="shared" si="4"/>
        <v>546</v>
      </c>
    </row>
    <row r="35" spans="2:10" ht="12">
      <c r="B35" s="54" t="str">
        <f>+'knižničný fond'!B35</f>
        <v>4.</v>
      </c>
      <c r="C35" s="18" t="str">
        <f>'knižničný fond'!C35</f>
        <v>Turany nad Ondavou</v>
      </c>
      <c r="D35" s="110">
        <v>38</v>
      </c>
      <c r="E35" s="76">
        <v>23</v>
      </c>
      <c r="F35" s="76">
        <v>397</v>
      </c>
      <c r="G35" s="111">
        <v>284</v>
      </c>
      <c r="H35" s="111">
        <v>0</v>
      </c>
      <c r="I35" s="111">
        <v>0</v>
      </c>
      <c r="J35" s="87">
        <f t="shared" si="4"/>
        <v>742</v>
      </c>
    </row>
    <row r="36" spans="2:10" ht="12">
      <c r="B36" s="54" t="str">
        <f>+'knižničný fond'!B36</f>
        <v>5.</v>
      </c>
      <c r="C36" s="18">
        <f>'knižničný fond'!C36</f>
        <v>0</v>
      </c>
      <c r="D36" s="110"/>
      <c r="E36" s="76"/>
      <c r="F36" s="76"/>
      <c r="G36" s="111"/>
      <c r="H36" s="111"/>
      <c r="I36" s="111"/>
      <c r="J36" s="87">
        <f t="shared" si="4"/>
        <v>0</v>
      </c>
    </row>
    <row r="37" spans="2:10" ht="12">
      <c r="B37" s="54" t="str">
        <f>+'knižničný fond'!B37</f>
        <v>6.</v>
      </c>
      <c r="C37" s="18">
        <f>'knižničný fond'!C37</f>
        <v>0</v>
      </c>
      <c r="D37" s="110"/>
      <c r="E37" s="76"/>
      <c r="F37" s="76"/>
      <c r="G37" s="111"/>
      <c r="H37" s="111"/>
      <c r="I37" s="111"/>
      <c r="J37" s="87">
        <f t="shared" si="4"/>
        <v>0</v>
      </c>
    </row>
    <row r="38" spans="2:10" ht="12">
      <c r="B38" s="54" t="str">
        <f>+'knižničný fond'!B38</f>
        <v>7.</v>
      </c>
      <c r="C38" s="18">
        <f>'knižničný fond'!C38</f>
        <v>0</v>
      </c>
      <c r="D38" s="110"/>
      <c r="E38" s="76"/>
      <c r="F38" s="76"/>
      <c r="G38" s="111"/>
      <c r="H38" s="111"/>
      <c r="I38" s="111"/>
      <c r="J38" s="87">
        <f t="shared" si="4"/>
        <v>0</v>
      </c>
    </row>
    <row r="39" spans="2:10" ht="12">
      <c r="B39" s="54" t="str">
        <f>+'knižničný fond'!B39</f>
        <v>8.</v>
      </c>
      <c r="C39" s="18">
        <f>'knižničný fond'!C39</f>
        <v>0</v>
      </c>
      <c r="D39" s="110"/>
      <c r="E39" s="76"/>
      <c r="F39" s="76"/>
      <c r="G39" s="111"/>
      <c r="H39" s="111"/>
      <c r="I39" s="111"/>
      <c r="J39" s="87">
        <f t="shared" si="4"/>
        <v>0</v>
      </c>
    </row>
    <row r="40" spans="2:10" ht="12">
      <c r="B40" s="54" t="str">
        <f>+'knižničný fond'!B40</f>
        <v>9.</v>
      </c>
      <c r="C40" s="18">
        <f>'knižničný fond'!C40</f>
        <v>0</v>
      </c>
      <c r="D40" s="110"/>
      <c r="E40" s="76"/>
      <c r="F40" s="76"/>
      <c r="G40" s="111"/>
      <c r="H40" s="111"/>
      <c r="I40" s="111"/>
      <c r="J40" s="87">
        <f t="shared" si="4"/>
        <v>0</v>
      </c>
    </row>
    <row r="41" spans="2:10" ht="12">
      <c r="B41" s="54" t="str">
        <f>+'knižničný fond'!B41</f>
        <v>10.</v>
      </c>
      <c r="C41" s="18">
        <f>'knižničný fond'!C41</f>
        <v>0</v>
      </c>
      <c r="D41" s="110"/>
      <c r="E41" s="76"/>
      <c r="F41" s="76"/>
      <c r="G41" s="111"/>
      <c r="H41" s="111"/>
      <c r="I41" s="111"/>
      <c r="J41" s="87">
        <f>SUM(D41:I41)</f>
        <v>0</v>
      </c>
    </row>
    <row r="42" spans="2:10" ht="12.75" thickBot="1">
      <c r="B42" s="169" t="str">
        <f>'knižničný fond'!B42</f>
        <v>SPOLU - Neprof. knižnice</v>
      </c>
      <c r="C42" s="170"/>
      <c r="D42" s="91">
        <f aca="true" t="shared" si="5" ref="D42:J42">SUM(D32:D41)</f>
        <v>66</v>
      </c>
      <c r="E42" s="92">
        <f t="shared" si="5"/>
        <v>38</v>
      </c>
      <c r="F42" s="92">
        <f t="shared" si="5"/>
        <v>1572</v>
      </c>
      <c r="G42" s="93">
        <f t="shared" si="5"/>
        <v>381</v>
      </c>
      <c r="H42" s="93">
        <f t="shared" si="5"/>
        <v>0</v>
      </c>
      <c r="I42" s="93">
        <f t="shared" si="5"/>
        <v>0</v>
      </c>
      <c r="J42" s="94">
        <f t="shared" si="5"/>
        <v>2057</v>
      </c>
    </row>
    <row r="43" spans="2:10" ht="12.75" thickBot="1">
      <c r="B43" s="195" t="str">
        <f>'knižničný fond'!B43</f>
        <v>SPOLU - okres STROPKOV</v>
      </c>
      <c r="C43" s="196"/>
      <c r="D43" s="106">
        <f aca="true" t="shared" si="6" ref="D43:J43">SUM(D30+D42)</f>
        <v>703</v>
      </c>
      <c r="E43" s="63">
        <f t="shared" si="6"/>
        <v>239</v>
      </c>
      <c r="F43" s="63">
        <f t="shared" si="6"/>
        <v>12443</v>
      </c>
      <c r="G43" s="64">
        <f t="shared" si="6"/>
        <v>22855</v>
      </c>
      <c r="H43" s="64">
        <f t="shared" si="6"/>
        <v>4142</v>
      </c>
      <c r="I43" s="64">
        <f t="shared" si="6"/>
        <v>0</v>
      </c>
      <c r="J43" s="107">
        <f t="shared" si="6"/>
        <v>40382</v>
      </c>
    </row>
  </sheetData>
  <sheetProtection password="C7E0" sheet="1" objects="1" scenarios="1"/>
  <mergeCells count="22">
    <mergeCell ref="H2:H6"/>
    <mergeCell ref="B25:C25"/>
    <mergeCell ref="I2:I6"/>
    <mergeCell ref="B29:J29"/>
    <mergeCell ref="B28:J28"/>
    <mergeCell ref="B31:J31"/>
    <mergeCell ref="F2:F6"/>
    <mergeCell ref="B9:J9"/>
    <mergeCell ref="G2:G6"/>
    <mergeCell ref="B15:J15"/>
    <mergeCell ref="B11:J11"/>
    <mergeCell ref="D3:D6"/>
    <mergeCell ref="B26:C26"/>
    <mergeCell ref="B27:J27"/>
    <mergeCell ref="B43:C43"/>
    <mergeCell ref="B42:C42"/>
    <mergeCell ref="D2:E2"/>
    <mergeCell ref="B2:C6"/>
    <mergeCell ref="B7:J7"/>
    <mergeCell ref="J2:J6"/>
    <mergeCell ref="E3:E6"/>
    <mergeCell ref="B14:C14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B2:J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6" sqref="D26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11.375" style="34" customWidth="1"/>
    <col min="5" max="5" width="10.375" style="34" customWidth="1"/>
    <col min="6" max="6" width="9.625" style="34" customWidth="1"/>
    <col min="7" max="7" width="9.375" style="34" customWidth="1"/>
    <col min="8" max="16384" width="9.125" style="34" customWidth="1"/>
  </cols>
  <sheetData>
    <row r="1" ht="12.75" thickBot="1"/>
    <row r="2" spans="2:10" ht="12.75" customHeight="1">
      <c r="B2" s="254" t="s">
        <v>0</v>
      </c>
      <c r="C2" s="255"/>
      <c r="D2" s="243" t="s">
        <v>26</v>
      </c>
      <c r="E2" s="258" t="s">
        <v>135</v>
      </c>
      <c r="F2" s="249" t="s">
        <v>188</v>
      </c>
      <c r="G2" s="243" t="s">
        <v>129</v>
      </c>
      <c r="H2" s="243" t="s">
        <v>27</v>
      </c>
      <c r="I2" s="243" t="s">
        <v>28</v>
      </c>
      <c r="J2" s="252" t="s">
        <v>12</v>
      </c>
    </row>
    <row r="3" spans="2:10" ht="12.75" customHeight="1">
      <c r="B3" s="256"/>
      <c r="C3" s="257"/>
      <c r="D3" s="244"/>
      <c r="E3" s="244"/>
      <c r="F3" s="250"/>
      <c r="G3" s="244"/>
      <c r="H3" s="244"/>
      <c r="I3" s="244"/>
      <c r="J3" s="253"/>
    </row>
    <row r="4" spans="2:10" ht="12.75" customHeight="1">
      <c r="B4" s="256"/>
      <c r="C4" s="257"/>
      <c r="D4" s="244"/>
      <c r="E4" s="244"/>
      <c r="F4" s="250"/>
      <c r="G4" s="244"/>
      <c r="H4" s="244"/>
      <c r="I4" s="244"/>
      <c r="J4" s="253"/>
    </row>
    <row r="5" spans="2:10" ht="12">
      <c r="B5" s="256"/>
      <c r="C5" s="257"/>
      <c r="D5" s="244"/>
      <c r="E5" s="244"/>
      <c r="F5" s="250"/>
      <c r="G5" s="244"/>
      <c r="H5" s="244"/>
      <c r="I5" s="244"/>
      <c r="J5" s="253"/>
    </row>
    <row r="6" spans="2:10" ht="12.75" thickBot="1">
      <c r="B6" s="256"/>
      <c r="C6" s="257"/>
      <c r="D6" s="244"/>
      <c r="E6" s="244"/>
      <c r="F6" s="251"/>
      <c r="G6" s="244"/>
      <c r="H6" s="244"/>
      <c r="I6" s="244"/>
      <c r="J6" s="253"/>
    </row>
    <row r="7" spans="2:10" ht="12.75" thickBot="1">
      <c r="B7" s="240" t="str">
        <f>'knižničný fond'!B7</f>
        <v>Okres SVIDNÍK</v>
      </c>
      <c r="C7" s="241"/>
      <c r="D7" s="241"/>
      <c r="E7" s="241"/>
      <c r="F7" s="241"/>
      <c r="G7" s="241"/>
      <c r="H7" s="241"/>
      <c r="I7" s="241"/>
      <c r="J7" s="242"/>
    </row>
    <row r="8" spans="2:10" ht="12.75" thickBot="1">
      <c r="B8" s="121" t="str">
        <f>+'knižničný fond'!B8</f>
        <v>1.</v>
      </c>
      <c r="C8" s="115" t="str">
        <f>'knižničný fond'!C8</f>
        <v>Svidník</v>
      </c>
      <c r="D8" s="4">
        <v>207</v>
      </c>
      <c r="E8" s="116">
        <v>26</v>
      </c>
      <c r="F8" s="116">
        <v>4</v>
      </c>
      <c r="G8" s="116">
        <v>78</v>
      </c>
      <c r="H8" s="116">
        <v>18</v>
      </c>
      <c r="I8" s="122">
        <v>8</v>
      </c>
      <c r="J8" s="123">
        <f>SUM(D8:I8)</f>
        <v>341</v>
      </c>
    </row>
    <row r="9" spans="2:10" ht="12.75" thickBot="1">
      <c r="B9" s="240" t="str">
        <f>'knižničný fond'!B9</f>
        <v>Mestské knižnice</v>
      </c>
      <c r="C9" s="241"/>
      <c r="D9" s="241"/>
      <c r="E9" s="241"/>
      <c r="F9" s="241"/>
      <c r="G9" s="241"/>
      <c r="H9" s="241"/>
      <c r="I9" s="241"/>
      <c r="J9" s="242"/>
    </row>
    <row r="10" spans="2:10" ht="12.75" thickBot="1">
      <c r="B10" s="124" t="str">
        <f>+'knižničný fond'!B10</f>
        <v>1.</v>
      </c>
      <c r="C10" s="117" t="str">
        <f>'knižničný fond'!C10</f>
        <v>Giraltovce</v>
      </c>
      <c r="D10" s="4">
        <v>22</v>
      </c>
      <c r="E10" s="116">
        <v>12</v>
      </c>
      <c r="F10" s="116">
        <v>0</v>
      </c>
      <c r="G10" s="116">
        <v>0</v>
      </c>
      <c r="H10" s="116">
        <v>0</v>
      </c>
      <c r="I10" s="122">
        <v>0</v>
      </c>
      <c r="J10" s="125">
        <f>SUM(D10:I10)</f>
        <v>34</v>
      </c>
    </row>
    <row r="11" spans="2:10" ht="12.75" thickBot="1">
      <c r="B11" s="240" t="str">
        <f>+'knižničný fond'!B11</f>
        <v>Profesionálne knižnice</v>
      </c>
      <c r="C11" s="241">
        <f>+'knižničný fond'!C11</f>
        <v>0</v>
      </c>
      <c r="D11" s="241">
        <f>+'knižničný fond'!D11</f>
        <v>0</v>
      </c>
      <c r="E11" s="241">
        <f>+'knižničný fond'!E11</f>
        <v>0</v>
      </c>
      <c r="F11" s="241">
        <f>+'knižničný fond'!F11</f>
        <v>0</v>
      </c>
      <c r="G11" s="241">
        <f>+'knižničný fond'!H11</f>
        <v>0</v>
      </c>
      <c r="H11" s="241">
        <f>+'knižničný fond'!I11</f>
        <v>0</v>
      </c>
      <c r="I11" s="241">
        <f>+'knižničný fond'!J11</f>
        <v>0</v>
      </c>
      <c r="J11" s="242">
        <f>+'knižničný fond'!K11</f>
        <v>0</v>
      </c>
    </row>
    <row r="12" spans="2:10" ht="12">
      <c r="B12" s="127" t="str">
        <f>+'knižničný fond'!B12</f>
        <v>1.</v>
      </c>
      <c r="C12" s="118" t="str">
        <f>'knižničný fond'!C12</f>
        <v>Okrúhle</v>
      </c>
      <c r="D12" s="16">
        <v>1</v>
      </c>
      <c r="E12" s="75">
        <v>0</v>
      </c>
      <c r="F12" s="75">
        <v>0</v>
      </c>
      <c r="G12" s="75">
        <v>0</v>
      </c>
      <c r="H12" s="75">
        <v>0</v>
      </c>
      <c r="I12" s="126">
        <v>0</v>
      </c>
      <c r="J12" s="128">
        <f>SUM(D12:I12)</f>
        <v>1</v>
      </c>
    </row>
    <row r="13" spans="2:10" ht="12">
      <c r="B13" s="127" t="str">
        <f>+'knižničný fond'!B13</f>
        <v>2.</v>
      </c>
      <c r="C13" s="118" t="str">
        <f>'knižničný fond'!C13</f>
        <v>Kalnište</v>
      </c>
      <c r="D13" s="16">
        <v>1</v>
      </c>
      <c r="E13" s="75">
        <v>0</v>
      </c>
      <c r="F13" s="75">
        <v>0</v>
      </c>
      <c r="G13" s="75">
        <v>0</v>
      </c>
      <c r="H13" s="75">
        <v>0</v>
      </c>
      <c r="I13" s="126">
        <v>0</v>
      </c>
      <c r="J13" s="128">
        <f>SUM(D13:I13)</f>
        <v>1</v>
      </c>
    </row>
    <row r="14" spans="2:10" ht="12.75" thickBot="1">
      <c r="B14" s="247" t="str">
        <f>'knižničný fond'!B14</f>
        <v>SPOLU - Prof. knižnice</v>
      </c>
      <c r="C14" s="248"/>
      <c r="D14" s="22">
        <f>SUM(D12:D13)</f>
        <v>2</v>
      </c>
      <c r="E14" s="119">
        <f aca="true" t="shared" si="0" ref="E14:J14">SUM(E12:E13)</f>
        <v>0</v>
      </c>
      <c r="F14" s="119">
        <f t="shared" si="0"/>
        <v>0</v>
      </c>
      <c r="G14" s="119">
        <f t="shared" si="0"/>
        <v>0</v>
      </c>
      <c r="H14" s="119">
        <f t="shared" si="0"/>
        <v>0</v>
      </c>
      <c r="I14" s="129">
        <f t="shared" si="0"/>
        <v>0</v>
      </c>
      <c r="J14" s="130">
        <f t="shared" si="0"/>
        <v>2</v>
      </c>
    </row>
    <row r="15" spans="2:10" ht="12.75" thickBot="1">
      <c r="B15" s="240" t="str">
        <f>'knižničný fond'!B15</f>
        <v>Neprofesionálne knižnice</v>
      </c>
      <c r="C15" s="241"/>
      <c r="D15" s="241"/>
      <c r="E15" s="241"/>
      <c r="F15" s="241"/>
      <c r="G15" s="241"/>
      <c r="H15" s="241"/>
      <c r="I15" s="241"/>
      <c r="J15" s="242"/>
    </row>
    <row r="16" spans="2:10" ht="12">
      <c r="B16" s="127" t="str">
        <f>+'knižničný fond'!B16</f>
        <v>1.</v>
      </c>
      <c r="C16" s="118" t="str">
        <f>'knižničný fond'!C16</f>
        <v>Kračúnovce</v>
      </c>
      <c r="D16" s="16">
        <v>0</v>
      </c>
      <c r="E16" s="75">
        <v>0</v>
      </c>
      <c r="F16" s="75">
        <v>0</v>
      </c>
      <c r="G16" s="75">
        <v>0</v>
      </c>
      <c r="H16" s="75">
        <v>0</v>
      </c>
      <c r="I16" s="126">
        <v>0</v>
      </c>
      <c r="J16" s="128">
        <f aca="true" t="shared" si="1" ref="J16:J24">SUM(D16:I16)</f>
        <v>0</v>
      </c>
    </row>
    <row r="17" spans="2:10" ht="12">
      <c r="B17" s="127" t="str">
        <f>+'knižničný fond'!B17</f>
        <v>2.</v>
      </c>
      <c r="C17" s="118" t="str">
        <f>'knižničný fond'!C17</f>
        <v>Kružlová</v>
      </c>
      <c r="D17" s="16">
        <v>0</v>
      </c>
      <c r="E17" s="75">
        <v>0</v>
      </c>
      <c r="F17" s="75">
        <v>0</v>
      </c>
      <c r="G17" s="75">
        <v>0</v>
      </c>
      <c r="H17" s="75">
        <v>0</v>
      </c>
      <c r="I17" s="126">
        <v>0</v>
      </c>
      <c r="J17" s="128">
        <f t="shared" si="1"/>
        <v>0</v>
      </c>
    </row>
    <row r="18" spans="2:10" ht="12">
      <c r="B18" s="127" t="str">
        <f>+'knižničný fond'!B18</f>
        <v>3.</v>
      </c>
      <c r="C18" s="118" t="str">
        <f>'knižničný fond'!C18</f>
        <v>Ladomirová</v>
      </c>
      <c r="D18" s="16">
        <v>0</v>
      </c>
      <c r="E18" s="75">
        <v>0</v>
      </c>
      <c r="F18" s="75">
        <v>0</v>
      </c>
      <c r="G18" s="75">
        <v>0</v>
      </c>
      <c r="H18" s="75">
        <v>0</v>
      </c>
      <c r="I18" s="126">
        <v>0</v>
      </c>
      <c r="J18" s="128">
        <f t="shared" si="1"/>
        <v>0</v>
      </c>
    </row>
    <row r="19" spans="2:10" ht="12">
      <c r="B19" s="127" t="str">
        <f>+'knižničný fond'!B19</f>
        <v>4.</v>
      </c>
      <c r="C19" s="118" t="str">
        <f>'knižničný fond'!C19</f>
        <v>Mestisko</v>
      </c>
      <c r="D19" s="16">
        <v>1</v>
      </c>
      <c r="E19" s="75">
        <v>1</v>
      </c>
      <c r="F19" s="75">
        <v>0</v>
      </c>
      <c r="G19" s="75">
        <v>0</v>
      </c>
      <c r="H19" s="75">
        <v>0</v>
      </c>
      <c r="I19" s="126">
        <v>0</v>
      </c>
      <c r="J19" s="128">
        <f t="shared" si="1"/>
        <v>2</v>
      </c>
    </row>
    <row r="20" spans="2:10" ht="12">
      <c r="B20" s="127" t="str">
        <f>+'knižničný fond'!B20</f>
        <v>5.</v>
      </c>
      <c r="C20" s="118" t="str">
        <f>'knižničný fond'!C20</f>
        <v>Rakovčík</v>
      </c>
      <c r="D20" s="16">
        <v>1</v>
      </c>
      <c r="E20" s="75">
        <v>0</v>
      </c>
      <c r="F20" s="75">
        <v>0</v>
      </c>
      <c r="G20" s="75">
        <v>0</v>
      </c>
      <c r="H20" s="75">
        <v>0</v>
      </c>
      <c r="I20" s="126">
        <v>1</v>
      </c>
      <c r="J20" s="128">
        <f t="shared" si="1"/>
        <v>2</v>
      </c>
    </row>
    <row r="21" spans="2:10" ht="12">
      <c r="B21" s="127" t="str">
        <f>+'knižničný fond'!B21</f>
        <v>6.</v>
      </c>
      <c r="C21" s="118" t="str">
        <f>'knižničný fond'!C21</f>
        <v>Vyšný Mirošov</v>
      </c>
      <c r="D21" s="16">
        <v>0</v>
      </c>
      <c r="E21" s="75">
        <v>0</v>
      </c>
      <c r="F21" s="75">
        <v>0</v>
      </c>
      <c r="G21" s="75">
        <v>0</v>
      </c>
      <c r="H21" s="75">
        <v>0</v>
      </c>
      <c r="I21" s="126">
        <v>0</v>
      </c>
      <c r="J21" s="128">
        <f t="shared" si="1"/>
        <v>0</v>
      </c>
    </row>
    <row r="22" spans="2:10" ht="12">
      <c r="B22" s="127" t="str">
        <f>+'knižničný fond'!B22</f>
        <v>7.</v>
      </c>
      <c r="C22" s="118">
        <f>'knižničný fond'!C22</f>
        <v>0</v>
      </c>
      <c r="D22" s="16">
        <v>0</v>
      </c>
      <c r="E22" s="75"/>
      <c r="F22" s="75"/>
      <c r="G22" s="75"/>
      <c r="H22" s="75"/>
      <c r="I22" s="126"/>
      <c r="J22" s="128">
        <f t="shared" si="1"/>
        <v>0</v>
      </c>
    </row>
    <row r="23" spans="2:10" ht="12">
      <c r="B23" s="127" t="str">
        <f>+'knižničný fond'!B23</f>
        <v>8.</v>
      </c>
      <c r="C23" s="118">
        <f>'knižničný fond'!C23</f>
        <v>0</v>
      </c>
      <c r="D23" s="16">
        <v>0</v>
      </c>
      <c r="E23" s="75"/>
      <c r="F23" s="75"/>
      <c r="G23" s="75"/>
      <c r="H23" s="75"/>
      <c r="I23" s="126"/>
      <c r="J23" s="128">
        <f t="shared" si="1"/>
        <v>0</v>
      </c>
    </row>
    <row r="24" spans="2:10" ht="12">
      <c r="B24" s="127" t="str">
        <f>+'knižničný fond'!B24</f>
        <v>9.</v>
      </c>
      <c r="C24" s="118">
        <f>'knižničný fond'!C24</f>
        <v>0</v>
      </c>
      <c r="D24" s="16">
        <v>0</v>
      </c>
      <c r="E24" s="75"/>
      <c r="F24" s="75"/>
      <c r="G24" s="75"/>
      <c r="H24" s="75"/>
      <c r="I24" s="126"/>
      <c r="J24" s="128">
        <f t="shared" si="1"/>
        <v>0</v>
      </c>
    </row>
    <row r="25" spans="2:10" ht="12.75" thickBot="1">
      <c r="B25" s="247" t="str">
        <f>'knižničný fond'!B25</f>
        <v>SPOLU - Neprof. knižnice</v>
      </c>
      <c r="C25" s="248"/>
      <c r="D25" s="22">
        <f aca="true" t="shared" si="2" ref="D25:J25">SUM(D16:D24)</f>
        <v>2</v>
      </c>
      <c r="E25" s="119">
        <f t="shared" si="2"/>
        <v>1</v>
      </c>
      <c r="F25" s="119">
        <f t="shared" si="2"/>
        <v>0</v>
      </c>
      <c r="G25" s="119">
        <f t="shared" si="2"/>
        <v>0</v>
      </c>
      <c r="H25" s="119">
        <f t="shared" si="2"/>
        <v>0</v>
      </c>
      <c r="I25" s="129">
        <f t="shared" si="2"/>
        <v>1</v>
      </c>
      <c r="J25" s="130">
        <f t="shared" si="2"/>
        <v>4</v>
      </c>
    </row>
    <row r="26" spans="2:10" ht="12.75" thickBot="1">
      <c r="B26" s="245" t="str">
        <f>'knižničný fond'!B26</f>
        <v>SPOLU - okr. Svidník</v>
      </c>
      <c r="C26" s="246"/>
      <c r="D26" s="27">
        <f>SUM(D8+D10+D14+D25)</f>
        <v>233</v>
      </c>
      <c r="E26" s="27">
        <f aca="true" t="shared" si="3" ref="E26:J26">SUM(E8+E10+E14+E25)</f>
        <v>39</v>
      </c>
      <c r="F26" s="27">
        <f t="shared" si="3"/>
        <v>4</v>
      </c>
      <c r="G26" s="27">
        <f t="shared" si="3"/>
        <v>78</v>
      </c>
      <c r="H26" s="27">
        <f t="shared" si="3"/>
        <v>18</v>
      </c>
      <c r="I26" s="27">
        <f t="shared" si="3"/>
        <v>9</v>
      </c>
      <c r="J26" s="27">
        <f t="shared" si="3"/>
        <v>381</v>
      </c>
    </row>
    <row r="27" spans="2:10" ht="12.75" thickBot="1">
      <c r="B27" s="259"/>
      <c r="C27" s="260"/>
      <c r="D27" s="260"/>
      <c r="E27" s="260"/>
      <c r="F27" s="260"/>
      <c r="G27" s="260"/>
      <c r="H27" s="260"/>
      <c r="I27" s="260"/>
      <c r="J27" s="261"/>
    </row>
    <row r="28" spans="2:10" ht="12.75" thickBot="1">
      <c r="B28" s="240" t="str">
        <f>'knižničný fond'!B28</f>
        <v>Okres STROPKOV</v>
      </c>
      <c r="C28" s="241"/>
      <c r="D28" s="241"/>
      <c r="E28" s="241"/>
      <c r="F28" s="241"/>
      <c r="G28" s="241"/>
      <c r="H28" s="241"/>
      <c r="I28" s="241"/>
      <c r="J28" s="242"/>
    </row>
    <row r="29" spans="2:10" ht="12.75" thickBot="1">
      <c r="B29" s="240" t="str">
        <f>'knižničný fond'!B29</f>
        <v>Mestské knižnice</v>
      </c>
      <c r="C29" s="241"/>
      <c r="D29" s="241"/>
      <c r="E29" s="241"/>
      <c r="F29" s="241"/>
      <c r="G29" s="241"/>
      <c r="H29" s="241"/>
      <c r="I29" s="241"/>
      <c r="J29" s="242"/>
    </row>
    <row r="30" spans="2:10" ht="12.75" thickBot="1">
      <c r="B30" s="124" t="str">
        <f>+'knižničný fond'!B30</f>
        <v>1.</v>
      </c>
      <c r="C30" s="117" t="str">
        <f>'knižničný fond'!C30</f>
        <v>Stropkov</v>
      </c>
      <c r="D30" s="4">
        <v>96</v>
      </c>
      <c r="E30" s="116">
        <v>5</v>
      </c>
      <c r="F30" s="116">
        <v>0</v>
      </c>
      <c r="G30" s="116">
        <v>0</v>
      </c>
      <c r="H30" s="116">
        <v>0</v>
      </c>
      <c r="I30" s="122">
        <v>0</v>
      </c>
      <c r="J30" s="125">
        <f>SUM(D30:I30)</f>
        <v>101</v>
      </c>
    </row>
    <row r="31" spans="2:10" ht="12.75" thickBot="1">
      <c r="B31" s="240" t="str">
        <f>'knižničný fond'!B31</f>
        <v>Neprofesionálne knižnice</v>
      </c>
      <c r="C31" s="241"/>
      <c r="D31" s="241"/>
      <c r="E31" s="241"/>
      <c r="F31" s="241"/>
      <c r="G31" s="241"/>
      <c r="H31" s="241"/>
      <c r="I31" s="241"/>
      <c r="J31" s="242"/>
    </row>
    <row r="32" spans="2:10" ht="12">
      <c r="B32" s="124" t="str">
        <f>+'knižničný fond'!B32</f>
        <v>1.</v>
      </c>
      <c r="C32" s="117" t="str">
        <f>'knižničný fond'!C32</f>
        <v>Baňa</v>
      </c>
      <c r="D32" s="4">
        <v>0</v>
      </c>
      <c r="E32" s="116">
        <v>0</v>
      </c>
      <c r="F32" s="116">
        <v>0</v>
      </c>
      <c r="G32" s="116">
        <v>0</v>
      </c>
      <c r="H32" s="116">
        <v>0</v>
      </c>
      <c r="I32" s="122">
        <v>0</v>
      </c>
      <c r="J32" s="125">
        <f aca="true" t="shared" si="4" ref="J32:J41">SUM(D32:I32)</f>
        <v>0</v>
      </c>
    </row>
    <row r="33" spans="2:10" ht="12">
      <c r="B33" s="127" t="str">
        <f>+'knižničný fond'!B33</f>
        <v>2.</v>
      </c>
      <c r="C33" s="118" t="str">
        <f>'knižničný fond'!C33</f>
        <v>Bukovce</v>
      </c>
      <c r="D33" s="16">
        <v>0</v>
      </c>
      <c r="E33" s="75">
        <v>0</v>
      </c>
      <c r="F33" s="75">
        <v>0</v>
      </c>
      <c r="G33" s="75">
        <v>0</v>
      </c>
      <c r="H33" s="75">
        <v>0</v>
      </c>
      <c r="I33" s="126">
        <v>0</v>
      </c>
      <c r="J33" s="128">
        <f t="shared" si="4"/>
        <v>0</v>
      </c>
    </row>
    <row r="34" spans="2:10" ht="12">
      <c r="B34" s="127" t="str">
        <f>+'knižničný fond'!B34</f>
        <v>3.</v>
      </c>
      <c r="C34" s="118" t="str">
        <f>'knižničný fond'!C34</f>
        <v>Duplín</v>
      </c>
      <c r="D34" s="16">
        <v>0</v>
      </c>
      <c r="E34" s="75">
        <v>0</v>
      </c>
      <c r="F34" s="75">
        <v>0</v>
      </c>
      <c r="G34" s="75">
        <v>0</v>
      </c>
      <c r="H34" s="75">
        <v>0</v>
      </c>
      <c r="I34" s="126">
        <v>0</v>
      </c>
      <c r="J34" s="128">
        <f t="shared" si="4"/>
        <v>0</v>
      </c>
    </row>
    <row r="35" spans="2:10" ht="12">
      <c r="B35" s="127" t="str">
        <f>+'knižničný fond'!B35</f>
        <v>4.</v>
      </c>
      <c r="C35" s="118" t="str">
        <f>'knižničný fond'!C35</f>
        <v>Turany nad Ondavou</v>
      </c>
      <c r="D35" s="16">
        <v>0</v>
      </c>
      <c r="E35" s="75">
        <v>0</v>
      </c>
      <c r="F35" s="75">
        <v>0</v>
      </c>
      <c r="G35" s="75">
        <v>0</v>
      </c>
      <c r="H35" s="75">
        <v>0</v>
      </c>
      <c r="I35" s="126">
        <v>0</v>
      </c>
      <c r="J35" s="128">
        <f t="shared" si="4"/>
        <v>0</v>
      </c>
    </row>
    <row r="36" spans="2:10" ht="12">
      <c r="B36" s="127" t="str">
        <f>+'knižničný fond'!B36</f>
        <v>5.</v>
      </c>
      <c r="C36" s="118">
        <f>'knižničný fond'!C36</f>
        <v>0</v>
      </c>
      <c r="D36" s="16"/>
      <c r="E36" s="75"/>
      <c r="F36" s="75"/>
      <c r="G36" s="75"/>
      <c r="H36" s="75"/>
      <c r="I36" s="126"/>
      <c r="J36" s="128">
        <f t="shared" si="4"/>
        <v>0</v>
      </c>
    </row>
    <row r="37" spans="2:10" ht="12">
      <c r="B37" s="127" t="str">
        <f>+'knižničný fond'!B37</f>
        <v>6.</v>
      </c>
      <c r="C37" s="118">
        <f>'knižničný fond'!C37</f>
        <v>0</v>
      </c>
      <c r="D37" s="16"/>
      <c r="E37" s="16"/>
      <c r="F37" s="16"/>
      <c r="G37" s="16"/>
      <c r="H37" s="16"/>
      <c r="I37" s="16"/>
      <c r="J37" s="128">
        <f t="shared" si="4"/>
        <v>0</v>
      </c>
    </row>
    <row r="38" spans="2:10" ht="12">
      <c r="B38" s="127" t="str">
        <f>+'knižničný fond'!B38</f>
        <v>7.</v>
      </c>
      <c r="C38" s="118">
        <f>'knižničný fond'!C38</f>
        <v>0</v>
      </c>
      <c r="D38" s="16"/>
      <c r="E38" s="75"/>
      <c r="F38" s="75"/>
      <c r="G38" s="75"/>
      <c r="H38" s="75"/>
      <c r="I38" s="126"/>
      <c r="J38" s="128">
        <f t="shared" si="4"/>
        <v>0</v>
      </c>
    </row>
    <row r="39" spans="2:10" ht="12">
      <c r="B39" s="127" t="str">
        <f>+'knižničný fond'!B39</f>
        <v>8.</v>
      </c>
      <c r="C39" s="118">
        <f>'knižničný fond'!C39</f>
        <v>0</v>
      </c>
      <c r="D39" s="75"/>
      <c r="E39" s="75"/>
      <c r="F39" s="75"/>
      <c r="G39" s="75"/>
      <c r="H39" s="75"/>
      <c r="I39" s="75"/>
      <c r="J39" s="128">
        <f t="shared" si="4"/>
        <v>0</v>
      </c>
    </row>
    <row r="40" spans="2:10" ht="12">
      <c r="B40" s="127" t="str">
        <f>+'knižničný fond'!B40</f>
        <v>9.</v>
      </c>
      <c r="C40" s="118">
        <f>'knižničný fond'!C40</f>
        <v>0</v>
      </c>
      <c r="D40" s="75"/>
      <c r="E40" s="75"/>
      <c r="F40" s="75"/>
      <c r="G40" s="75"/>
      <c r="H40" s="75"/>
      <c r="I40" s="75"/>
      <c r="J40" s="128">
        <f t="shared" si="4"/>
        <v>0</v>
      </c>
    </row>
    <row r="41" spans="2:10" ht="12">
      <c r="B41" s="127" t="str">
        <f>+'knižničný fond'!B41</f>
        <v>10.</v>
      </c>
      <c r="C41" s="118">
        <f>'knižničný fond'!C41</f>
        <v>0</v>
      </c>
      <c r="D41" s="16"/>
      <c r="E41" s="75"/>
      <c r="F41" s="75"/>
      <c r="G41" s="75"/>
      <c r="H41" s="75"/>
      <c r="I41" s="75"/>
      <c r="J41" s="128">
        <f t="shared" si="4"/>
        <v>0</v>
      </c>
    </row>
    <row r="42" spans="2:10" ht="12.75" thickBot="1">
      <c r="B42" s="247" t="str">
        <f>'knižničný fond'!B42</f>
        <v>SPOLU - Neprof. knižnice</v>
      </c>
      <c r="C42" s="248"/>
      <c r="D42" s="22">
        <f aca="true" t="shared" si="5" ref="D42:J42">SUM(D32:D41)</f>
        <v>0</v>
      </c>
      <c r="E42" s="119">
        <f t="shared" si="5"/>
        <v>0</v>
      </c>
      <c r="F42" s="119">
        <f t="shared" si="5"/>
        <v>0</v>
      </c>
      <c r="G42" s="119">
        <f t="shared" si="5"/>
        <v>0</v>
      </c>
      <c r="H42" s="119">
        <f t="shared" si="5"/>
        <v>0</v>
      </c>
      <c r="I42" s="129">
        <f t="shared" si="5"/>
        <v>0</v>
      </c>
      <c r="J42" s="130">
        <f t="shared" si="5"/>
        <v>0</v>
      </c>
    </row>
    <row r="43" spans="2:10" ht="12.75" thickBot="1">
      <c r="B43" s="245" t="str">
        <f>'knižničný fond'!B43</f>
        <v>SPOLU - okres STROPKOV</v>
      </c>
      <c r="C43" s="246"/>
      <c r="D43" s="27">
        <f aca="true" t="shared" si="6" ref="D43:J43">SUM(D30+D42)</f>
        <v>96</v>
      </c>
      <c r="E43" s="120">
        <f t="shared" si="6"/>
        <v>5</v>
      </c>
      <c r="F43" s="120">
        <f t="shared" si="6"/>
        <v>0</v>
      </c>
      <c r="G43" s="120">
        <f t="shared" si="6"/>
        <v>0</v>
      </c>
      <c r="H43" s="120">
        <f t="shared" si="6"/>
        <v>0</v>
      </c>
      <c r="I43" s="131">
        <f t="shared" si="6"/>
        <v>0</v>
      </c>
      <c r="J43" s="132">
        <f t="shared" si="6"/>
        <v>101</v>
      </c>
    </row>
  </sheetData>
  <sheetProtection password="C7E0" sheet="1" objects="1" scenarios="1"/>
  <mergeCells count="21">
    <mergeCell ref="B27:J27"/>
    <mergeCell ref="B31:J31"/>
    <mergeCell ref="B42:C42"/>
    <mergeCell ref="F2:F6"/>
    <mergeCell ref="I2:I6"/>
    <mergeCell ref="J2:J6"/>
    <mergeCell ref="B2:C6"/>
    <mergeCell ref="B28:J28"/>
    <mergeCell ref="B14:C14"/>
    <mergeCell ref="B29:J29"/>
    <mergeCell ref="E2:E6"/>
    <mergeCell ref="B11:J11"/>
    <mergeCell ref="G2:G6"/>
    <mergeCell ref="H2:H6"/>
    <mergeCell ref="D2:D6"/>
    <mergeCell ref="B43:C43"/>
    <mergeCell ref="B7:J7"/>
    <mergeCell ref="B9:J9"/>
    <mergeCell ref="B15:J15"/>
    <mergeCell ref="B25:C25"/>
    <mergeCell ref="B26:C26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41"/>
  <dimension ref="B2:P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6" sqref="F26"/>
    </sheetView>
  </sheetViews>
  <sheetFormatPr defaultColWidth="9.00390625" defaultRowHeight="12.75"/>
  <cols>
    <col min="1" max="1" width="2.625" style="34" customWidth="1"/>
    <col min="2" max="2" width="3.375" style="34" customWidth="1"/>
    <col min="3" max="3" width="21.00390625" style="34" customWidth="1"/>
    <col min="4" max="4" width="11.375" style="34" customWidth="1"/>
    <col min="5" max="11" width="13.00390625" style="34" customWidth="1"/>
    <col min="12" max="12" width="15.25390625" style="34" customWidth="1"/>
    <col min="13" max="15" width="13.00390625" style="34" customWidth="1"/>
    <col min="16" max="16384" width="9.125" style="34" customWidth="1"/>
  </cols>
  <sheetData>
    <row r="1" ht="12.75" thickBot="1"/>
    <row r="2" spans="2:16" ht="12.75" customHeight="1">
      <c r="B2" s="254" t="s">
        <v>0</v>
      </c>
      <c r="C2" s="255"/>
      <c r="D2" s="264" t="s">
        <v>147</v>
      </c>
      <c r="E2" s="265"/>
      <c r="F2" s="249" t="s">
        <v>149</v>
      </c>
      <c r="G2" s="249" t="s">
        <v>150</v>
      </c>
      <c r="H2" s="249" t="s">
        <v>151</v>
      </c>
      <c r="I2" s="249" t="s">
        <v>152</v>
      </c>
      <c r="J2" s="249" t="s">
        <v>153</v>
      </c>
      <c r="K2" s="249" t="s">
        <v>154</v>
      </c>
      <c r="L2" s="249" t="s">
        <v>155</v>
      </c>
      <c r="M2" s="249" t="s">
        <v>156</v>
      </c>
      <c r="N2" s="249" t="s">
        <v>157</v>
      </c>
      <c r="O2" s="249" t="s">
        <v>158</v>
      </c>
      <c r="P2" s="252" t="s">
        <v>12</v>
      </c>
    </row>
    <row r="3" spans="2:16" ht="12.75" customHeight="1">
      <c r="B3" s="256"/>
      <c r="C3" s="257"/>
      <c r="D3" s="262" t="s">
        <v>7</v>
      </c>
      <c r="E3" s="262" t="s">
        <v>148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3"/>
    </row>
    <row r="4" spans="2:16" ht="12.75" customHeight="1">
      <c r="B4" s="256"/>
      <c r="C4" s="257"/>
      <c r="D4" s="263"/>
      <c r="E4" s="263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3"/>
    </row>
    <row r="5" spans="2:16" ht="12">
      <c r="B5" s="256"/>
      <c r="C5" s="257"/>
      <c r="D5" s="263"/>
      <c r="E5" s="263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3"/>
    </row>
    <row r="6" spans="2:16" ht="24" customHeight="1" thickBot="1">
      <c r="B6" s="256"/>
      <c r="C6" s="257"/>
      <c r="D6" s="263"/>
      <c r="E6" s="263"/>
      <c r="F6" s="251"/>
      <c r="G6" s="250"/>
      <c r="H6" s="251"/>
      <c r="I6" s="250"/>
      <c r="J6" s="251"/>
      <c r="K6" s="251"/>
      <c r="L6" s="250"/>
      <c r="M6" s="250"/>
      <c r="N6" s="251"/>
      <c r="O6" s="251"/>
      <c r="P6" s="253"/>
    </row>
    <row r="7" spans="2:16" ht="12.75" thickBot="1">
      <c r="B7" s="240" t="str">
        <f>'knižničný fond'!B7</f>
        <v>Okres SVIDNÍK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2"/>
    </row>
    <row r="8" spans="2:16" ht="12.75" thickBot="1">
      <c r="B8" s="121" t="str">
        <f>+'knižničný fond'!B8</f>
        <v>1.</v>
      </c>
      <c r="C8" s="115" t="str">
        <f>'knižničný fond'!C8</f>
        <v>Svidník</v>
      </c>
      <c r="D8" s="116">
        <v>21</v>
      </c>
      <c r="E8" s="116">
        <v>9</v>
      </c>
      <c r="F8" s="122">
        <v>1</v>
      </c>
      <c r="G8" s="122">
        <v>1</v>
      </c>
      <c r="H8" s="122">
        <v>1</v>
      </c>
      <c r="I8" s="122">
        <v>0</v>
      </c>
      <c r="J8" s="122">
        <v>1215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3">
        <f>SUM(D8:O8)</f>
        <v>1248</v>
      </c>
    </row>
    <row r="9" spans="2:16" ht="12.75" thickBot="1">
      <c r="B9" s="202" t="str">
        <f>'knižničný fond'!B9</f>
        <v>Mestské knižnice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2"/>
    </row>
    <row r="10" spans="2:16" ht="12.75" thickBot="1">
      <c r="B10" s="44" t="str">
        <f>+'knižničný fond'!B10</f>
        <v>1.</v>
      </c>
      <c r="C10" s="12" t="str">
        <f>'knižničný fond'!C10</f>
        <v>Giraltovce</v>
      </c>
      <c r="D10" s="133">
        <v>10</v>
      </c>
      <c r="E10" s="133">
        <v>9</v>
      </c>
      <c r="F10" s="134">
        <v>1</v>
      </c>
      <c r="G10" s="134">
        <v>1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25">
        <f>SUM(D10:O10)</f>
        <v>21</v>
      </c>
    </row>
    <row r="11" spans="2:16" ht="12.75" thickBot="1">
      <c r="B11" s="240" t="str">
        <f>'knižničný fond'!B9</f>
        <v>Mestské knižnice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</row>
    <row r="12" spans="2:16" ht="12">
      <c r="B12" s="44" t="str">
        <f>+'knižničný fond'!B12</f>
        <v>1.</v>
      </c>
      <c r="C12" s="12" t="str">
        <f>'knižničný fond'!C12</f>
        <v>Okrúhle</v>
      </c>
      <c r="D12" s="133">
        <v>1</v>
      </c>
      <c r="E12" s="133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25">
        <f>SUM(D12:O12)</f>
        <v>1</v>
      </c>
    </row>
    <row r="13" spans="2:16" ht="12">
      <c r="B13" s="44" t="str">
        <f>+'knižničný fond'!B13</f>
        <v>2.</v>
      </c>
      <c r="C13" s="12" t="str">
        <f>'knižničný fond'!C13</f>
        <v>Kalnište</v>
      </c>
      <c r="D13" s="133">
        <v>1</v>
      </c>
      <c r="E13" s="133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25">
        <f>SUM(D13:O13)</f>
        <v>1</v>
      </c>
    </row>
    <row r="14" spans="2:16" ht="12.75" thickBot="1">
      <c r="B14" s="247" t="str">
        <f>'knižničný fond'!B14</f>
        <v>SPOLU - Prof. knižnice</v>
      </c>
      <c r="C14" s="248"/>
      <c r="D14" s="119">
        <f>SUM(D12:D13)</f>
        <v>2</v>
      </c>
      <c r="E14" s="119">
        <f aca="true" t="shared" si="0" ref="E14:P14">SUM(E12:E13)</f>
        <v>0</v>
      </c>
      <c r="F14" s="129">
        <f t="shared" si="0"/>
        <v>0</v>
      </c>
      <c r="G14" s="129">
        <f t="shared" si="0"/>
        <v>0</v>
      </c>
      <c r="H14" s="129">
        <f t="shared" si="0"/>
        <v>0</v>
      </c>
      <c r="I14" s="129">
        <f t="shared" si="0"/>
        <v>0</v>
      </c>
      <c r="J14" s="129">
        <f t="shared" si="0"/>
        <v>0</v>
      </c>
      <c r="K14" s="129">
        <f t="shared" si="0"/>
        <v>0</v>
      </c>
      <c r="L14" s="129">
        <f t="shared" si="0"/>
        <v>0</v>
      </c>
      <c r="M14" s="129">
        <f t="shared" si="0"/>
        <v>0</v>
      </c>
      <c r="N14" s="129">
        <f t="shared" si="0"/>
        <v>0</v>
      </c>
      <c r="O14" s="129">
        <f t="shared" si="0"/>
        <v>0</v>
      </c>
      <c r="P14" s="130">
        <f t="shared" si="0"/>
        <v>2</v>
      </c>
    </row>
    <row r="15" spans="2:16" ht="12.75" thickBot="1">
      <c r="B15" s="240" t="str">
        <f>'knižničný fond'!B15</f>
        <v>Neprofesionálne knižnice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</row>
    <row r="16" spans="2:16" ht="12">
      <c r="B16" s="127" t="str">
        <f>+'knižničný fond'!B16</f>
        <v>1.</v>
      </c>
      <c r="C16" s="118" t="str">
        <f>'knižničný fond'!C16</f>
        <v>Kračúnovce</v>
      </c>
      <c r="D16" s="75">
        <v>0</v>
      </c>
      <c r="E16" s="75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8">
        <f aca="true" t="shared" si="1" ref="P16:P24">SUM(D16:O16)</f>
        <v>0</v>
      </c>
    </row>
    <row r="17" spans="2:16" ht="12">
      <c r="B17" s="127" t="str">
        <f>+'knižničný fond'!B17</f>
        <v>2.</v>
      </c>
      <c r="C17" s="118" t="str">
        <f>'knižničný fond'!C17</f>
        <v>Kružlová</v>
      </c>
      <c r="D17" s="75">
        <v>0</v>
      </c>
      <c r="E17" s="75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8">
        <f t="shared" si="1"/>
        <v>0</v>
      </c>
    </row>
    <row r="18" spans="2:16" ht="12">
      <c r="B18" s="127" t="str">
        <f>+'knižničný fond'!B18</f>
        <v>3.</v>
      </c>
      <c r="C18" s="118" t="str">
        <f>'knižničný fond'!C18</f>
        <v>Ladomirová</v>
      </c>
      <c r="D18" s="75">
        <v>0</v>
      </c>
      <c r="E18" s="75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8">
        <f t="shared" si="1"/>
        <v>0</v>
      </c>
    </row>
    <row r="19" spans="2:16" ht="12">
      <c r="B19" s="127" t="str">
        <f>+'knižničný fond'!B19</f>
        <v>4.</v>
      </c>
      <c r="C19" s="118" t="str">
        <f>'knižničný fond'!C19</f>
        <v>Mestisko</v>
      </c>
      <c r="D19" s="75">
        <v>0</v>
      </c>
      <c r="E19" s="75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8">
        <f t="shared" si="1"/>
        <v>0</v>
      </c>
    </row>
    <row r="20" spans="2:16" ht="12">
      <c r="B20" s="127" t="str">
        <f>+'knižničný fond'!B20</f>
        <v>5.</v>
      </c>
      <c r="C20" s="118" t="str">
        <f>'knižničný fond'!C20</f>
        <v>Rakovčík</v>
      </c>
      <c r="D20" s="75">
        <v>0</v>
      </c>
      <c r="E20" s="75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8">
        <f t="shared" si="1"/>
        <v>0</v>
      </c>
    </row>
    <row r="21" spans="2:16" ht="12">
      <c r="B21" s="127" t="str">
        <f>+'knižničný fond'!B21</f>
        <v>6.</v>
      </c>
      <c r="C21" s="118" t="str">
        <f>'knižničný fond'!C21</f>
        <v>Vyšný Mirošov</v>
      </c>
      <c r="D21" s="75">
        <v>0</v>
      </c>
      <c r="E21" s="75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8">
        <f t="shared" si="1"/>
        <v>0</v>
      </c>
    </row>
    <row r="22" spans="2:16" ht="12">
      <c r="B22" s="127" t="str">
        <f>+'knižničný fond'!B22</f>
        <v>7.</v>
      </c>
      <c r="C22" s="118">
        <f>'knižničný fond'!C22</f>
        <v>0</v>
      </c>
      <c r="D22" s="75"/>
      <c r="E22" s="7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8">
        <f t="shared" si="1"/>
        <v>0</v>
      </c>
    </row>
    <row r="23" spans="2:16" ht="12">
      <c r="B23" s="127" t="str">
        <f>+'knižničný fond'!B23</f>
        <v>8.</v>
      </c>
      <c r="C23" s="118">
        <f>'knižničný fond'!C23</f>
        <v>0</v>
      </c>
      <c r="D23" s="75"/>
      <c r="E23" s="75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8">
        <f t="shared" si="1"/>
        <v>0</v>
      </c>
    </row>
    <row r="24" spans="2:16" ht="12">
      <c r="B24" s="127" t="str">
        <f>+'knižničný fond'!B24</f>
        <v>9.</v>
      </c>
      <c r="C24" s="118">
        <f>'knižničný fond'!C24</f>
        <v>0</v>
      </c>
      <c r="D24" s="75"/>
      <c r="E24" s="7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8">
        <f t="shared" si="1"/>
        <v>0</v>
      </c>
    </row>
    <row r="25" spans="2:16" ht="12.75" thickBot="1">
      <c r="B25" s="247" t="str">
        <f>'knižničný fond'!B25</f>
        <v>SPOLU - Neprof. knižnice</v>
      </c>
      <c r="C25" s="248"/>
      <c r="D25" s="119">
        <f aca="true" t="shared" si="2" ref="D25:P25">SUM(D16:D24)</f>
        <v>0</v>
      </c>
      <c r="E25" s="119">
        <f t="shared" si="2"/>
        <v>0</v>
      </c>
      <c r="F25" s="129">
        <f t="shared" si="2"/>
        <v>0</v>
      </c>
      <c r="G25" s="129">
        <f t="shared" si="2"/>
        <v>0</v>
      </c>
      <c r="H25" s="129">
        <f t="shared" si="2"/>
        <v>0</v>
      </c>
      <c r="I25" s="129">
        <f t="shared" si="2"/>
        <v>0</v>
      </c>
      <c r="J25" s="129">
        <f t="shared" si="2"/>
        <v>0</v>
      </c>
      <c r="K25" s="129">
        <f t="shared" si="2"/>
        <v>0</v>
      </c>
      <c r="L25" s="129">
        <f t="shared" si="2"/>
        <v>0</v>
      </c>
      <c r="M25" s="129">
        <f t="shared" si="2"/>
        <v>0</v>
      </c>
      <c r="N25" s="129">
        <f t="shared" si="2"/>
        <v>0</v>
      </c>
      <c r="O25" s="129">
        <f t="shared" si="2"/>
        <v>0</v>
      </c>
      <c r="P25" s="130">
        <f t="shared" si="2"/>
        <v>0</v>
      </c>
    </row>
    <row r="26" spans="2:16" ht="12.75" thickBot="1">
      <c r="B26" s="245" t="str">
        <f>'knižničný fond'!B26</f>
        <v>SPOLU - okr. Svidník</v>
      </c>
      <c r="C26" s="246"/>
      <c r="D26" s="120">
        <f>SUM(D8+D14+D25)</f>
        <v>23</v>
      </c>
      <c r="E26" s="120">
        <f>SUM(E8+E14+E25)</f>
        <v>9</v>
      </c>
      <c r="F26" s="131">
        <f aca="true" t="shared" si="3" ref="F26:P26">SUM(F8+F10+F14+F25)</f>
        <v>2</v>
      </c>
      <c r="G26" s="131">
        <f t="shared" si="3"/>
        <v>2</v>
      </c>
      <c r="H26" s="131">
        <f t="shared" si="3"/>
        <v>1</v>
      </c>
      <c r="I26" s="131">
        <f t="shared" si="3"/>
        <v>0</v>
      </c>
      <c r="J26" s="131">
        <f t="shared" si="3"/>
        <v>1215</v>
      </c>
      <c r="K26" s="131">
        <f t="shared" si="3"/>
        <v>0</v>
      </c>
      <c r="L26" s="131">
        <f t="shared" si="3"/>
        <v>0</v>
      </c>
      <c r="M26" s="131">
        <f t="shared" si="3"/>
        <v>0</v>
      </c>
      <c r="N26" s="131">
        <f t="shared" si="3"/>
        <v>0</v>
      </c>
      <c r="O26" s="131">
        <f t="shared" si="3"/>
        <v>0</v>
      </c>
      <c r="P26" s="132">
        <f t="shared" si="3"/>
        <v>1271</v>
      </c>
    </row>
    <row r="27" spans="2:16" ht="12.75" thickBot="1">
      <c r="B27" s="259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1"/>
    </row>
    <row r="28" spans="2:16" ht="12.75" thickBot="1">
      <c r="B28" s="240" t="str">
        <f>'knižničný fond'!B28</f>
        <v>Okres STROPKOV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</row>
    <row r="29" spans="2:16" ht="12.75" thickBot="1">
      <c r="B29" s="240" t="str">
        <f>'knižničný fond'!B29</f>
        <v>Mestské knižnice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2"/>
    </row>
    <row r="30" spans="2:16" ht="12.75" thickBot="1">
      <c r="B30" s="124" t="str">
        <f>+'knižničný fond'!B30</f>
        <v>1.</v>
      </c>
      <c r="C30" s="117" t="str">
        <f>'knižničný fond'!C30</f>
        <v>Stropkov</v>
      </c>
      <c r="D30" s="116">
        <v>11</v>
      </c>
      <c r="E30" s="116">
        <v>8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5">
        <f>SUM(D30:O30)</f>
        <v>19</v>
      </c>
    </row>
    <row r="31" spans="2:16" ht="12.75" thickBot="1">
      <c r="B31" s="240" t="str">
        <f>'knižničný fond'!B31</f>
        <v>Neprofesionálne knižnice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2"/>
    </row>
    <row r="32" spans="2:16" ht="12">
      <c r="B32" s="124" t="str">
        <f>+'knižničný fond'!B32</f>
        <v>1.</v>
      </c>
      <c r="C32" s="117" t="str">
        <f>'knižničný fond'!C32</f>
        <v>Baňa</v>
      </c>
      <c r="D32" s="133">
        <v>0</v>
      </c>
      <c r="E32" s="133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25">
        <f aca="true" t="shared" si="4" ref="P32:P41">SUM(D32:O32)</f>
        <v>0</v>
      </c>
    </row>
    <row r="33" spans="2:16" ht="12">
      <c r="B33" s="127" t="str">
        <f>+'knižničný fond'!B33</f>
        <v>2.</v>
      </c>
      <c r="C33" s="118" t="str">
        <f>'knižničný fond'!C33</f>
        <v>Bukovce</v>
      </c>
      <c r="D33" s="75">
        <v>0</v>
      </c>
      <c r="E33" s="75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8">
        <f t="shared" si="4"/>
        <v>0</v>
      </c>
    </row>
    <row r="34" spans="2:16" ht="12">
      <c r="B34" s="127" t="str">
        <f>+'knižničný fond'!B34</f>
        <v>3.</v>
      </c>
      <c r="C34" s="118" t="str">
        <f>'knižničný fond'!C34</f>
        <v>Duplín</v>
      </c>
      <c r="D34" s="75">
        <v>1</v>
      </c>
      <c r="E34" s="75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8">
        <f t="shared" si="4"/>
        <v>1</v>
      </c>
    </row>
    <row r="35" spans="2:16" ht="12">
      <c r="B35" s="127" t="str">
        <f>+'knižničný fond'!B35</f>
        <v>4.</v>
      </c>
      <c r="C35" s="118" t="str">
        <f>'knižničný fond'!C35</f>
        <v>Turany nad Ondavou</v>
      </c>
      <c r="D35" s="75">
        <v>0</v>
      </c>
      <c r="E35" s="75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8">
        <f t="shared" si="4"/>
        <v>0</v>
      </c>
    </row>
    <row r="36" spans="2:16" ht="12">
      <c r="B36" s="127" t="str">
        <f>+'knižničný fond'!B36</f>
        <v>5.</v>
      </c>
      <c r="C36" s="118">
        <f>'knižničný fond'!C36</f>
        <v>0</v>
      </c>
      <c r="D36" s="75"/>
      <c r="E36" s="7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8">
        <f t="shared" si="4"/>
        <v>0</v>
      </c>
    </row>
    <row r="37" spans="2:16" ht="12">
      <c r="B37" s="127" t="str">
        <f>+'knižničný fond'!B37</f>
        <v>6.</v>
      </c>
      <c r="C37" s="118">
        <f>'knižničný fond'!C37</f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28">
        <f t="shared" si="4"/>
        <v>0</v>
      </c>
    </row>
    <row r="38" spans="2:16" ht="12">
      <c r="B38" s="127" t="str">
        <f>+'knižničný fond'!B38</f>
        <v>7.</v>
      </c>
      <c r="C38" s="118">
        <f>'knižničný fond'!C38</f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28">
        <f t="shared" si="4"/>
        <v>0</v>
      </c>
    </row>
    <row r="39" spans="2:16" ht="12">
      <c r="B39" s="127" t="str">
        <f>+'knižničný fond'!B39</f>
        <v>8.</v>
      </c>
      <c r="C39" s="118">
        <f>'knižničný fond'!C39</f>
        <v>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28">
        <f t="shared" si="4"/>
        <v>0</v>
      </c>
    </row>
    <row r="40" spans="2:16" ht="12">
      <c r="B40" s="127" t="str">
        <f>+'knižničný fond'!B40</f>
        <v>9.</v>
      </c>
      <c r="C40" s="118">
        <f>'knižničný fond'!C40</f>
        <v>0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28">
        <f t="shared" si="4"/>
        <v>0</v>
      </c>
    </row>
    <row r="41" spans="2:16" ht="12">
      <c r="B41" s="127" t="str">
        <f>+'knižničný fond'!B41</f>
        <v>10.</v>
      </c>
      <c r="C41" s="118">
        <f>'knižničný fond'!C41</f>
        <v>0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128">
        <f t="shared" si="4"/>
        <v>0</v>
      </c>
    </row>
    <row r="42" spans="2:16" ht="12.75" thickBot="1">
      <c r="B42" s="247" t="str">
        <f>'knižničný fond'!B42</f>
        <v>SPOLU - Neprof. knižnice</v>
      </c>
      <c r="C42" s="248"/>
      <c r="D42" s="119">
        <f aca="true" t="shared" si="5" ref="D42:P42">SUM(D32:D41)</f>
        <v>1</v>
      </c>
      <c r="E42" s="119">
        <f t="shared" si="5"/>
        <v>0</v>
      </c>
      <c r="F42" s="129">
        <f t="shared" si="5"/>
        <v>0</v>
      </c>
      <c r="G42" s="129">
        <f t="shared" si="5"/>
        <v>0</v>
      </c>
      <c r="H42" s="129">
        <f t="shared" si="5"/>
        <v>0</v>
      </c>
      <c r="I42" s="129">
        <f t="shared" si="5"/>
        <v>0</v>
      </c>
      <c r="J42" s="129">
        <f t="shared" si="5"/>
        <v>0</v>
      </c>
      <c r="K42" s="129">
        <f t="shared" si="5"/>
        <v>0</v>
      </c>
      <c r="L42" s="129">
        <f t="shared" si="5"/>
        <v>0</v>
      </c>
      <c r="M42" s="129">
        <f t="shared" si="5"/>
        <v>0</v>
      </c>
      <c r="N42" s="129">
        <f t="shared" si="5"/>
        <v>0</v>
      </c>
      <c r="O42" s="129">
        <f t="shared" si="5"/>
        <v>0</v>
      </c>
      <c r="P42" s="130">
        <f t="shared" si="5"/>
        <v>1</v>
      </c>
    </row>
    <row r="43" spans="2:16" ht="12.75" thickBot="1">
      <c r="B43" s="245" t="str">
        <f>'knižničný fond'!B43</f>
        <v>SPOLU - okres STROPKOV</v>
      </c>
      <c r="C43" s="246"/>
      <c r="D43" s="120">
        <f aca="true" t="shared" si="6" ref="D43:P43">SUM(D30+D42)</f>
        <v>12</v>
      </c>
      <c r="E43" s="120">
        <f t="shared" si="6"/>
        <v>8</v>
      </c>
      <c r="F43" s="131">
        <f t="shared" si="6"/>
        <v>0</v>
      </c>
      <c r="G43" s="131">
        <f t="shared" si="6"/>
        <v>0</v>
      </c>
      <c r="H43" s="131">
        <f t="shared" si="6"/>
        <v>0</v>
      </c>
      <c r="I43" s="131">
        <f t="shared" si="6"/>
        <v>0</v>
      </c>
      <c r="J43" s="131">
        <f t="shared" si="6"/>
        <v>0</v>
      </c>
      <c r="K43" s="131">
        <f t="shared" si="6"/>
        <v>0</v>
      </c>
      <c r="L43" s="131">
        <f t="shared" si="6"/>
        <v>0</v>
      </c>
      <c r="M43" s="131">
        <f t="shared" si="6"/>
        <v>0</v>
      </c>
      <c r="N43" s="131">
        <f t="shared" si="6"/>
        <v>0</v>
      </c>
      <c r="O43" s="131">
        <f t="shared" si="6"/>
        <v>0</v>
      </c>
      <c r="P43" s="132">
        <f t="shared" si="6"/>
        <v>20</v>
      </c>
    </row>
  </sheetData>
  <sheetProtection password="C7E0" sheet="1"/>
  <mergeCells count="28">
    <mergeCell ref="B14:C14"/>
    <mergeCell ref="N2:N6"/>
    <mergeCell ref="B43:C43"/>
    <mergeCell ref="B15:P15"/>
    <mergeCell ref="B27:P27"/>
    <mergeCell ref="B25:C25"/>
    <mergeCell ref="B26:C26"/>
    <mergeCell ref="B31:P31"/>
    <mergeCell ref="B28:P28"/>
    <mergeCell ref="B29:P29"/>
    <mergeCell ref="P2:P6"/>
    <mergeCell ref="O2:O6"/>
    <mergeCell ref="B42:C42"/>
    <mergeCell ref="D2:E2"/>
    <mergeCell ref="M2:M6"/>
    <mergeCell ref="B7:P7"/>
    <mergeCell ref="B11:P11"/>
    <mergeCell ref="B2:C6"/>
    <mergeCell ref="D3:D6"/>
    <mergeCell ref="B9:P9"/>
    <mergeCell ref="K2:K6"/>
    <mergeCell ref="L2:L6"/>
    <mergeCell ref="E3:E6"/>
    <mergeCell ref="F2:F6"/>
    <mergeCell ref="G2:G6"/>
    <mergeCell ref="H2:H6"/>
    <mergeCell ref="I2:I6"/>
    <mergeCell ref="J2:J6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5"/>
  <dimension ref="A2:AQ138"/>
  <sheetViews>
    <sheetView zoomScalePageLayoutView="0" workbookViewId="0" topLeftCell="A2">
      <pane xSplit="3" ySplit="5" topLeftCell="W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L25" sqref="AL25"/>
    </sheetView>
  </sheetViews>
  <sheetFormatPr defaultColWidth="11.00390625" defaultRowHeight="12.75"/>
  <cols>
    <col min="1" max="1" width="3.00390625" style="33" customWidth="1"/>
    <col min="2" max="2" width="4.125" style="33" customWidth="1"/>
    <col min="3" max="3" width="18.75390625" style="33" customWidth="1"/>
    <col min="4" max="7" width="11.00390625" style="34" customWidth="1"/>
    <col min="8" max="8" width="12.00390625" style="34" customWidth="1"/>
    <col min="9" max="19" width="11.00390625" style="34" customWidth="1"/>
    <col min="20" max="20" width="13.375" style="33" customWidth="1"/>
    <col min="21" max="36" width="11.00390625" style="33" customWidth="1"/>
    <col min="37" max="37" width="11.25390625" style="33" customWidth="1"/>
    <col min="38" max="38" width="11.00390625" style="33" customWidth="1"/>
    <col min="39" max="39" width="12.875" style="34" customWidth="1"/>
    <col min="40" max="40" width="13.25390625" style="33" customWidth="1"/>
    <col min="41" max="16384" width="11.00390625" style="33" customWidth="1"/>
  </cols>
  <sheetData>
    <row r="1" ht="12.75" thickBot="1"/>
    <row r="2" spans="2:40" ht="24" customHeight="1">
      <c r="B2" s="229" t="s">
        <v>0</v>
      </c>
      <c r="C2" s="230"/>
      <c r="D2" s="243" t="s">
        <v>83</v>
      </c>
      <c r="E2" s="270" t="s">
        <v>261</v>
      </c>
      <c r="F2" s="258" t="s">
        <v>133</v>
      </c>
      <c r="G2" s="270" t="s">
        <v>260</v>
      </c>
      <c r="H2" s="299" t="s">
        <v>262</v>
      </c>
      <c r="I2" s="300"/>
      <c r="J2" s="300"/>
      <c r="K2" s="300"/>
      <c r="L2" s="300"/>
      <c r="M2" s="300"/>
      <c r="N2" s="300"/>
      <c r="O2" s="300"/>
      <c r="P2" s="285" t="s">
        <v>266</v>
      </c>
      <c r="Q2" s="262" t="s">
        <v>265</v>
      </c>
      <c r="R2" s="285" t="s">
        <v>267</v>
      </c>
      <c r="S2" s="262" t="s">
        <v>265</v>
      </c>
      <c r="T2" s="290" t="s">
        <v>140</v>
      </c>
      <c r="U2" s="228" t="s">
        <v>142</v>
      </c>
      <c r="V2" s="281"/>
      <c r="W2" s="281"/>
      <c r="X2" s="281"/>
      <c r="Y2" s="171"/>
      <c r="Z2" s="279" t="s">
        <v>143</v>
      </c>
      <c r="AA2" s="279"/>
      <c r="AB2" s="279"/>
      <c r="AC2" s="280"/>
      <c r="AD2" s="228" t="s">
        <v>141</v>
      </c>
      <c r="AE2" s="276"/>
      <c r="AF2" s="276"/>
      <c r="AG2" s="277"/>
      <c r="AH2" s="277"/>
      <c r="AI2" s="278"/>
      <c r="AJ2" s="228" t="s">
        <v>144</v>
      </c>
      <c r="AK2" s="281"/>
      <c r="AL2" s="281"/>
      <c r="AM2" s="252" t="s">
        <v>136</v>
      </c>
      <c r="AN2" s="266" t="s">
        <v>12</v>
      </c>
    </row>
    <row r="3" spans="2:40" ht="26.25" customHeight="1">
      <c r="B3" s="231"/>
      <c r="C3" s="232"/>
      <c r="D3" s="244"/>
      <c r="E3" s="263"/>
      <c r="F3" s="244"/>
      <c r="G3" s="263"/>
      <c r="H3" s="262" t="s">
        <v>130</v>
      </c>
      <c r="I3" s="262" t="s">
        <v>131</v>
      </c>
      <c r="J3" s="289" t="s">
        <v>132</v>
      </c>
      <c r="K3" s="262" t="s">
        <v>131</v>
      </c>
      <c r="L3" s="262" t="s">
        <v>263</v>
      </c>
      <c r="M3" s="262" t="s">
        <v>131</v>
      </c>
      <c r="N3" s="262" t="s">
        <v>264</v>
      </c>
      <c r="O3" s="285" t="s">
        <v>265</v>
      </c>
      <c r="P3" s="286"/>
      <c r="Q3" s="263"/>
      <c r="R3" s="286"/>
      <c r="S3" s="263"/>
      <c r="T3" s="291"/>
      <c r="U3" s="215" t="s">
        <v>7</v>
      </c>
      <c r="V3" s="212" t="s">
        <v>10</v>
      </c>
      <c r="W3" s="297"/>
      <c r="X3" s="297"/>
      <c r="Y3" s="298"/>
      <c r="Z3" s="293" t="s">
        <v>88</v>
      </c>
      <c r="AA3" s="294"/>
      <c r="AB3" s="283" t="s">
        <v>113</v>
      </c>
      <c r="AC3" s="284"/>
      <c r="AD3" s="217" t="s">
        <v>7</v>
      </c>
      <c r="AE3" s="146"/>
      <c r="AF3" s="147"/>
      <c r="AG3" s="159" t="s">
        <v>10</v>
      </c>
      <c r="AH3" s="159"/>
      <c r="AI3" s="160"/>
      <c r="AJ3" s="219" t="s">
        <v>7</v>
      </c>
      <c r="AK3" s="272" t="s">
        <v>9</v>
      </c>
      <c r="AL3" s="273"/>
      <c r="AM3" s="253"/>
      <c r="AN3" s="267"/>
    </row>
    <row r="4" spans="2:40" ht="12.75" customHeight="1">
      <c r="B4" s="231"/>
      <c r="C4" s="232"/>
      <c r="D4" s="244"/>
      <c r="E4" s="263"/>
      <c r="F4" s="244"/>
      <c r="G4" s="263"/>
      <c r="H4" s="263"/>
      <c r="I4" s="263"/>
      <c r="J4" s="250"/>
      <c r="K4" s="263"/>
      <c r="L4" s="263"/>
      <c r="M4" s="263"/>
      <c r="N4" s="263"/>
      <c r="O4" s="286"/>
      <c r="P4" s="286"/>
      <c r="Q4" s="263"/>
      <c r="R4" s="286"/>
      <c r="S4" s="263"/>
      <c r="T4" s="291"/>
      <c r="U4" s="215"/>
      <c r="V4" s="166" t="s">
        <v>85</v>
      </c>
      <c r="W4" s="166" t="s">
        <v>86</v>
      </c>
      <c r="X4" s="166" t="s">
        <v>87</v>
      </c>
      <c r="Y4" s="166" t="s">
        <v>120</v>
      </c>
      <c r="Z4" s="238" t="s">
        <v>7</v>
      </c>
      <c r="AA4" s="238" t="s">
        <v>31</v>
      </c>
      <c r="AB4" s="183" t="s">
        <v>7</v>
      </c>
      <c r="AC4" s="183" t="s">
        <v>91</v>
      </c>
      <c r="AD4" s="215"/>
      <c r="AE4" s="239" t="s">
        <v>89</v>
      </c>
      <c r="AF4" s="236"/>
      <c r="AG4" s="239" t="s">
        <v>189</v>
      </c>
      <c r="AH4" s="236"/>
      <c r="AI4" s="215" t="s">
        <v>90</v>
      </c>
      <c r="AJ4" s="215"/>
      <c r="AK4" s="166" t="s">
        <v>29</v>
      </c>
      <c r="AL4" s="217" t="s">
        <v>30</v>
      </c>
      <c r="AM4" s="253"/>
      <c r="AN4" s="267"/>
    </row>
    <row r="5" spans="2:40" ht="12.75" customHeight="1">
      <c r="B5" s="231"/>
      <c r="C5" s="232"/>
      <c r="D5" s="244"/>
      <c r="E5" s="263"/>
      <c r="F5" s="244"/>
      <c r="G5" s="263"/>
      <c r="H5" s="263"/>
      <c r="I5" s="263"/>
      <c r="J5" s="250"/>
      <c r="K5" s="263"/>
      <c r="L5" s="263"/>
      <c r="M5" s="263"/>
      <c r="N5" s="263"/>
      <c r="O5" s="286"/>
      <c r="P5" s="286"/>
      <c r="Q5" s="263"/>
      <c r="R5" s="286"/>
      <c r="S5" s="263"/>
      <c r="T5" s="291"/>
      <c r="U5" s="215"/>
      <c r="V5" s="238"/>
      <c r="W5" s="238"/>
      <c r="X5" s="238"/>
      <c r="Y5" s="238"/>
      <c r="Z5" s="238"/>
      <c r="AA5" s="238"/>
      <c r="AB5" s="238"/>
      <c r="AC5" s="238"/>
      <c r="AD5" s="215"/>
      <c r="AE5" s="220"/>
      <c r="AF5" s="222"/>
      <c r="AG5" s="220"/>
      <c r="AH5" s="222"/>
      <c r="AI5" s="238"/>
      <c r="AJ5" s="215"/>
      <c r="AK5" s="238"/>
      <c r="AL5" s="274"/>
      <c r="AM5" s="253"/>
      <c r="AN5" s="267"/>
    </row>
    <row r="6" spans="1:40" s="35" customFormat="1" ht="29.25" customHeight="1" thickBot="1">
      <c r="A6" s="33"/>
      <c r="B6" s="295"/>
      <c r="C6" s="296"/>
      <c r="D6" s="288"/>
      <c r="E6" s="271"/>
      <c r="F6" s="288"/>
      <c r="G6" s="271"/>
      <c r="H6" s="271"/>
      <c r="I6" s="271"/>
      <c r="J6" s="251"/>
      <c r="K6" s="271"/>
      <c r="L6" s="271"/>
      <c r="M6" s="271"/>
      <c r="N6" s="271"/>
      <c r="O6" s="287"/>
      <c r="P6" s="287"/>
      <c r="Q6" s="271"/>
      <c r="R6" s="287"/>
      <c r="S6" s="271"/>
      <c r="T6" s="292"/>
      <c r="U6" s="216"/>
      <c r="V6" s="269"/>
      <c r="W6" s="269"/>
      <c r="X6" s="269"/>
      <c r="Y6" s="269"/>
      <c r="Z6" s="269"/>
      <c r="AA6" s="269"/>
      <c r="AB6" s="269"/>
      <c r="AC6" s="269"/>
      <c r="AD6" s="216"/>
      <c r="AE6" s="1"/>
      <c r="AF6" s="2" t="s">
        <v>84</v>
      </c>
      <c r="AG6" s="1"/>
      <c r="AH6" s="2" t="s">
        <v>84</v>
      </c>
      <c r="AI6" s="269"/>
      <c r="AJ6" s="216"/>
      <c r="AK6" s="269"/>
      <c r="AL6" s="275"/>
      <c r="AM6" s="282"/>
      <c r="AN6" s="268"/>
    </row>
    <row r="7" spans="1:40" s="35" customFormat="1" ht="12.75" thickBot="1">
      <c r="A7" s="33"/>
      <c r="B7" s="7" t="str">
        <f>'knižničný fond'!B7</f>
        <v>Okres SVIDNÍK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9"/>
      <c r="AN7" s="32"/>
    </row>
    <row r="8" spans="1:40" s="35" customFormat="1" ht="12.75" thickBot="1">
      <c r="A8" s="33"/>
      <c r="B8" s="36" t="str">
        <f>+'knižničný fond'!B8</f>
        <v>1.</v>
      </c>
      <c r="C8" s="3" t="str">
        <f>'knižničný fond'!C8</f>
        <v>Svidník</v>
      </c>
      <c r="D8" s="4">
        <v>17</v>
      </c>
      <c r="E8" s="5">
        <v>14</v>
      </c>
      <c r="F8" s="5">
        <v>13</v>
      </c>
      <c r="G8" s="5">
        <v>11</v>
      </c>
      <c r="H8" s="37">
        <v>2</v>
      </c>
      <c r="I8" s="38">
        <v>2</v>
      </c>
      <c r="J8" s="38">
        <v>5</v>
      </c>
      <c r="K8" s="37">
        <v>5</v>
      </c>
      <c r="L8" s="38">
        <v>0</v>
      </c>
      <c r="M8" s="38">
        <v>0</v>
      </c>
      <c r="N8" s="38">
        <v>6</v>
      </c>
      <c r="O8" s="38">
        <v>4</v>
      </c>
      <c r="P8" s="38">
        <v>3</v>
      </c>
      <c r="Q8" s="38">
        <v>2</v>
      </c>
      <c r="R8" s="38">
        <v>0</v>
      </c>
      <c r="S8" s="38">
        <v>0</v>
      </c>
      <c r="T8" s="6">
        <f>SUM(U8+Z8+AB8)</f>
        <v>281996</v>
      </c>
      <c r="U8" s="135">
        <f>SUM(V8:Y8)</f>
        <v>261398</v>
      </c>
      <c r="V8" s="39">
        <v>0</v>
      </c>
      <c r="W8" s="39">
        <v>261398</v>
      </c>
      <c r="X8" s="39">
        <v>0</v>
      </c>
      <c r="Y8" s="39">
        <v>0</v>
      </c>
      <c r="Z8" s="39">
        <v>13705</v>
      </c>
      <c r="AA8" s="39">
        <v>11860</v>
      </c>
      <c r="AB8" s="39">
        <v>6893</v>
      </c>
      <c r="AC8" s="39">
        <v>6593</v>
      </c>
      <c r="AD8" s="39">
        <v>278839</v>
      </c>
      <c r="AE8" s="39">
        <v>120584</v>
      </c>
      <c r="AF8" s="39">
        <v>96315</v>
      </c>
      <c r="AG8" s="39">
        <v>0</v>
      </c>
      <c r="AH8" s="39">
        <v>0</v>
      </c>
      <c r="AI8" s="39">
        <v>17818</v>
      </c>
      <c r="AJ8" s="40">
        <f aca="true" t="shared" si="0" ref="AJ8:AJ41">SUM(AK8:AL8)</f>
        <v>0</v>
      </c>
      <c r="AK8" s="39">
        <v>0</v>
      </c>
      <c r="AL8" s="41">
        <v>0</v>
      </c>
      <c r="AM8" s="42">
        <f>SUM(E8+G8+I8+K8+M8+O8+Q8+S8+AF8+AH8)</f>
        <v>96353</v>
      </c>
      <c r="AN8" s="43">
        <f>SUM(D8:AL8)-AM8</f>
        <v>1261130</v>
      </c>
    </row>
    <row r="9" spans="1:40" s="35" customFormat="1" ht="12.75" thickBot="1">
      <c r="A9" s="33"/>
      <c r="B9" s="7" t="str">
        <f>'knižničný fond'!B9</f>
        <v>Mestské knižnice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/>
      <c r="AN9" s="11"/>
    </row>
    <row r="10" spans="2:40" ht="12.75" thickBot="1">
      <c r="B10" s="44" t="str">
        <f>+'knižničný fond'!B10</f>
        <v>1.</v>
      </c>
      <c r="C10" s="12" t="str">
        <f>'knižničný fond'!C10</f>
        <v>Giraltovce</v>
      </c>
      <c r="D10" s="13">
        <v>1</v>
      </c>
      <c r="E10" s="14">
        <v>1</v>
      </c>
      <c r="F10" s="14">
        <v>1</v>
      </c>
      <c r="G10" s="14">
        <v>1</v>
      </c>
      <c r="H10" s="45">
        <v>0</v>
      </c>
      <c r="I10" s="46">
        <v>0</v>
      </c>
      <c r="J10" s="46">
        <v>1</v>
      </c>
      <c r="K10" s="45">
        <v>1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15">
        <f>SUM(U10+Z10+AB10)</f>
        <v>16400</v>
      </c>
      <c r="U10" s="135">
        <f>SUM(V10:Y10)</f>
        <v>16000</v>
      </c>
      <c r="V10" s="39">
        <v>0</v>
      </c>
      <c r="W10" s="39">
        <v>0</v>
      </c>
      <c r="X10" s="39">
        <v>16000</v>
      </c>
      <c r="Y10" s="39">
        <v>0</v>
      </c>
      <c r="Z10" s="39">
        <v>400</v>
      </c>
      <c r="AA10" s="39">
        <v>400</v>
      </c>
      <c r="AB10" s="39">
        <v>0</v>
      </c>
      <c r="AC10" s="39">
        <v>0</v>
      </c>
      <c r="AD10" s="39">
        <v>16000</v>
      </c>
      <c r="AE10" s="39">
        <v>7900</v>
      </c>
      <c r="AF10" s="39">
        <v>7900</v>
      </c>
      <c r="AG10" s="39">
        <v>0</v>
      </c>
      <c r="AH10" s="39">
        <v>0</v>
      </c>
      <c r="AI10" s="39">
        <v>710</v>
      </c>
      <c r="AJ10" s="47">
        <f t="shared" si="0"/>
        <v>0</v>
      </c>
      <c r="AK10" s="39">
        <v>0</v>
      </c>
      <c r="AL10" s="41">
        <v>0</v>
      </c>
      <c r="AM10" s="48">
        <f>SUM(E10+G10+I10+K10+M10+O10+Q10+S10+AF10+AH10)</f>
        <v>7903</v>
      </c>
      <c r="AN10" s="49">
        <f>SUM(D10:AL10)-AM10</f>
        <v>73813</v>
      </c>
    </row>
    <row r="11" spans="2:40" ht="12.75" thickBot="1">
      <c r="B11" s="7" t="str">
        <f>+'knižničný fond'!B11</f>
        <v>Profesionálne knižnice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/>
      <c r="AN11" s="11"/>
    </row>
    <row r="12" spans="2:40" ht="12">
      <c r="B12" s="44" t="str">
        <f>+'knižničný fond'!B12</f>
        <v>1.</v>
      </c>
      <c r="C12" s="12" t="str">
        <f>'knižničný fond'!C12</f>
        <v>Okrúhle</v>
      </c>
      <c r="D12" s="16">
        <v>1</v>
      </c>
      <c r="E12" s="17">
        <v>0</v>
      </c>
      <c r="F12" s="17">
        <v>1</v>
      </c>
      <c r="G12" s="17">
        <v>0</v>
      </c>
      <c r="H12" s="50">
        <v>0</v>
      </c>
      <c r="I12" s="51">
        <v>0</v>
      </c>
      <c r="J12" s="51">
        <v>0</v>
      </c>
      <c r="K12" s="50">
        <v>0</v>
      </c>
      <c r="L12" s="51">
        <v>0</v>
      </c>
      <c r="M12" s="51">
        <v>0</v>
      </c>
      <c r="N12" s="51">
        <v>1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15">
        <f>SUM(U12+Z12+AB12)</f>
        <v>4125.23</v>
      </c>
      <c r="U12" s="136">
        <f>SUM(V12:Y12)</f>
        <v>4057.23</v>
      </c>
      <c r="V12" s="52">
        <v>0</v>
      </c>
      <c r="W12" s="52">
        <v>0</v>
      </c>
      <c r="X12" s="52">
        <v>4057.23</v>
      </c>
      <c r="Y12" s="52">
        <v>0</v>
      </c>
      <c r="Z12" s="52">
        <v>68</v>
      </c>
      <c r="AA12" s="52">
        <v>0</v>
      </c>
      <c r="AB12" s="52">
        <v>0</v>
      </c>
      <c r="AC12" s="52">
        <v>0</v>
      </c>
      <c r="AD12" s="52">
        <v>4057.23</v>
      </c>
      <c r="AE12" s="52">
        <v>4057.23</v>
      </c>
      <c r="AF12" s="52">
        <v>0</v>
      </c>
      <c r="AG12" s="52">
        <v>0</v>
      </c>
      <c r="AH12" s="52">
        <v>0</v>
      </c>
      <c r="AI12" s="52">
        <v>0</v>
      </c>
      <c r="AJ12" s="47">
        <f>SUM(AK12:AL12)</f>
        <v>0</v>
      </c>
      <c r="AK12" s="52">
        <v>0</v>
      </c>
      <c r="AL12" s="53">
        <v>0</v>
      </c>
      <c r="AM12" s="48">
        <f>SUM(E12+G12+I12+K12+M12+O12+Q12+S12+AF12+AH12)</f>
        <v>0</v>
      </c>
      <c r="AN12" s="49">
        <f>SUM(D12:AL12)-AM12</f>
        <v>20425.149999999998</v>
      </c>
    </row>
    <row r="13" spans="2:40" ht="12">
      <c r="B13" s="44" t="str">
        <f>+'knižničný fond'!B13</f>
        <v>2.</v>
      </c>
      <c r="C13" s="12" t="str">
        <f>'knižničný fond'!C13</f>
        <v>Kalnište</v>
      </c>
      <c r="D13" s="16">
        <v>1</v>
      </c>
      <c r="E13" s="17">
        <v>0</v>
      </c>
      <c r="F13" s="17">
        <v>1</v>
      </c>
      <c r="G13" s="17">
        <v>0</v>
      </c>
      <c r="H13" s="50">
        <v>0</v>
      </c>
      <c r="I13" s="51">
        <v>0</v>
      </c>
      <c r="J13" s="51">
        <v>0</v>
      </c>
      <c r="K13" s="50">
        <v>0</v>
      </c>
      <c r="L13" s="51">
        <v>0</v>
      </c>
      <c r="M13" s="51">
        <v>0</v>
      </c>
      <c r="N13" s="51">
        <v>1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15">
        <f>SUM(U13+Z13+AB13)</f>
        <v>4125.23</v>
      </c>
      <c r="U13" s="136">
        <f>SUM(V13:Y13)</f>
        <v>4057.23</v>
      </c>
      <c r="V13" s="52">
        <v>0</v>
      </c>
      <c r="W13" s="52">
        <v>0</v>
      </c>
      <c r="X13" s="52">
        <v>4057.23</v>
      </c>
      <c r="Y13" s="52">
        <v>0</v>
      </c>
      <c r="Z13" s="52">
        <v>68</v>
      </c>
      <c r="AA13" s="52">
        <v>0</v>
      </c>
      <c r="AB13" s="52">
        <v>0</v>
      </c>
      <c r="AC13" s="52">
        <v>0</v>
      </c>
      <c r="AD13" s="52">
        <v>4057.23</v>
      </c>
      <c r="AE13" s="52">
        <v>4057.23</v>
      </c>
      <c r="AF13" s="52">
        <v>0</v>
      </c>
      <c r="AG13" s="52">
        <v>0</v>
      </c>
      <c r="AH13" s="52">
        <v>0</v>
      </c>
      <c r="AI13" s="52">
        <v>0</v>
      </c>
      <c r="AJ13" s="47">
        <f>SUM(AK13:AL13)</f>
        <v>0</v>
      </c>
      <c r="AK13" s="52">
        <v>0</v>
      </c>
      <c r="AL13" s="53">
        <v>0</v>
      </c>
      <c r="AM13" s="48">
        <f>SUM(E13+G13+I13+K13+M13+O13+Q13+S13+AF13+AH13)</f>
        <v>0</v>
      </c>
      <c r="AN13" s="49">
        <f>SUM(D13:AL13)-AM13</f>
        <v>20425.149999999998</v>
      </c>
    </row>
    <row r="14" spans="2:43" ht="12.75" thickBot="1">
      <c r="B14" s="20" t="str">
        <f>+'knižničný fond'!B14</f>
        <v>SPOLU - Prof. knižnice</v>
      </c>
      <c r="C14" s="21"/>
      <c r="D14" s="22">
        <f>SUM(D12:D13)</f>
        <v>2</v>
      </c>
      <c r="E14" s="23">
        <f aca="true" t="shared" si="1" ref="E14:AN14">SUM(E12:E13)</f>
        <v>0</v>
      </c>
      <c r="F14" s="23">
        <f t="shared" si="1"/>
        <v>2</v>
      </c>
      <c r="G14" s="23">
        <f t="shared" si="1"/>
        <v>0</v>
      </c>
      <c r="H14" s="23">
        <f t="shared" si="1"/>
        <v>0</v>
      </c>
      <c r="I14" s="58">
        <f t="shared" si="1"/>
        <v>0</v>
      </c>
      <c r="J14" s="58">
        <f t="shared" si="1"/>
        <v>0</v>
      </c>
      <c r="K14" s="23">
        <f t="shared" si="1"/>
        <v>0</v>
      </c>
      <c r="L14" s="58">
        <f t="shared" si="1"/>
        <v>0</v>
      </c>
      <c r="M14" s="23">
        <f t="shared" si="1"/>
        <v>0</v>
      </c>
      <c r="N14" s="58">
        <f t="shared" si="1"/>
        <v>2</v>
      </c>
      <c r="O14" s="23">
        <f t="shared" si="1"/>
        <v>0</v>
      </c>
      <c r="P14" s="58">
        <f t="shared" si="1"/>
        <v>0</v>
      </c>
      <c r="Q14" s="23">
        <f t="shared" si="1"/>
        <v>0</v>
      </c>
      <c r="R14" s="58">
        <f t="shared" si="1"/>
        <v>0</v>
      </c>
      <c r="S14" s="23">
        <f t="shared" si="1"/>
        <v>0</v>
      </c>
      <c r="T14" s="24">
        <f t="shared" si="1"/>
        <v>8250.46</v>
      </c>
      <c r="U14" s="59">
        <f t="shared" si="1"/>
        <v>8114.46</v>
      </c>
      <c r="V14" s="59">
        <f t="shared" si="1"/>
        <v>0</v>
      </c>
      <c r="W14" s="59">
        <f t="shared" si="1"/>
        <v>0</v>
      </c>
      <c r="X14" s="59">
        <f t="shared" si="1"/>
        <v>8114.46</v>
      </c>
      <c r="Y14" s="59">
        <f t="shared" si="1"/>
        <v>0</v>
      </c>
      <c r="Z14" s="59">
        <f t="shared" si="1"/>
        <v>136</v>
      </c>
      <c r="AA14" s="59">
        <f t="shared" si="1"/>
        <v>0</v>
      </c>
      <c r="AB14" s="59">
        <f t="shared" si="1"/>
        <v>0</v>
      </c>
      <c r="AC14" s="59">
        <f t="shared" si="1"/>
        <v>0</v>
      </c>
      <c r="AD14" s="59">
        <f t="shared" si="1"/>
        <v>8114.46</v>
      </c>
      <c r="AE14" s="59">
        <f t="shared" si="1"/>
        <v>8114.46</v>
      </c>
      <c r="AF14" s="59">
        <f t="shared" si="1"/>
        <v>0</v>
      </c>
      <c r="AG14" s="59">
        <f t="shared" si="1"/>
        <v>0</v>
      </c>
      <c r="AH14" s="59">
        <f t="shared" si="1"/>
        <v>0</v>
      </c>
      <c r="AI14" s="59">
        <f t="shared" si="1"/>
        <v>0</v>
      </c>
      <c r="AJ14" s="59">
        <f t="shared" si="1"/>
        <v>0</v>
      </c>
      <c r="AK14" s="59">
        <f t="shared" si="1"/>
        <v>0</v>
      </c>
      <c r="AL14" s="60">
        <f t="shared" si="1"/>
        <v>0</v>
      </c>
      <c r="AM14" s="61">
        <f t="shared" si="1"/>
        <v>0</v>
      </c>
      <c r="AN14" s="61">
        <f t="shared" si="1"/>
        <v>40850.299999999996</v>
      </c>
      <c r="AQ14" s="35"/>
    </row>
    <row r="15" spans="2:40" ht="12.75" thickBot="1">
      <c r="B15" s="7" t="str">
        <f>'knižničný fond'!B15</f>
        <v>Neprofesionálne knižnice</v>
      </c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/>
      <c r="AN15" s="11"/>
    </row>
    <row r="16" spans="2:40" ht="12">
      <c r="B16" s="54" t="str">
        <f>+'knižničný fond'!B16</f>
        <v>1.</v>
      </c>
      <c r="C16" s="18" t="str">
        <f>'knižničný fond'!C16</f>
        <v>Kračúnovce</v>
      </c>
      <c r="D16" s="16">
        <v>0</v>
      </c>
      <c r="E16" s="17">
        <v>0</v>
      </c>
      <c r="F16" s="17">
        <v>0</v>
      </c>
      <c r="G16" s="17">
        <v>0</v>
      </c>
      <c r="H16" s="50">
        <v>0</v>
      </c>
      <c r="I16" s="51">
        <v>0</v>
      </c>
      <c r="J16" s="51">
        <v>0</v>
      </c>
      <c r="K16" s="50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0.03</v>
      </c>
      <c r="S16" s="51">
        <v>0.03</v>
      </c>
      <c r="T16" s="19">
        <f aca="true" t="shared" si="2" ref="T16:T24">SUM(U16+Z16+AB16)</f>
        <v>0</v>
      </c>
      <c r="U16" s="136">
        <f aca="true" t="shared" si="3" ref="U16:U24">SUM(V16:Y16)</f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5">
        <f t="shared" si="0"/>
        <v>0</v>
      </c>
      <c r="AK16" s="52">
        <v>0</v>
      </c>
      <c r="AL16" s="53">
        <v>0</v>
      </c>
      <c r="AM16" s="56">
        <f aca="true" t="shared" si="4" ref="AM16:AM25">SUM(E16+G16+I16+K16+M16+O16+Q16+S16+AF16+AH16)</f>
        <v>0.03</v>
      </c>
      <c r="AN16" s="57">
        <f aca="true" t="shared" si="5" ref="AN16:AN25">SUM(D16:AL16)-AM16</f>
        <v>0.03</v>
      </c>
    </row>
    <row r="17" spans="2:40" ht="12">
      <c r="B17" s="54" t="str">
        <f>+'knižničný fond'!B17</f>
        <v>2.</v>
      </c>
      <c r="C17" s="18" t="str">
        <f>'knižničný fond'!C17</f>
        <v>Kružlová</v>
      </c>
      <c r="D17" s="16">
        <v>0</v>
      </c>
      <c r="E17" s="17">
        <v>0</v>
      </c>
      <c r="F17" s="17">
        <v>0</v>
      </c>
      <c r="G17" s="17">
        <v>0</v>
      </c>
      <c r="H17" s="50">
        <v>0</v>
      </c>
      <c r="I17" s="51">
        <v>0</v>
      </c>
      <c r="J17" s="51">
        <v>0</v>
      </c>
      <c r="K17" s="50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0.11</v>
      </c>
      <c r="S17" s="51">
        <v>0.11</v>
      </c>
      <c r="T17" s="19">
        <f t="shared" si="2"/>
        <v>0</v>
      </c>
      <c r="U17" s="136">
        <f t="shared" si="3"/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5">
        <f t="shared" si="0"/>
        <v>0</v>
      </c>
      <c r="AK17" s="52">
        <v>0</v>
      </c>
      <c r="AL17" s="53">
        <v>0</v>
      </c>
      <c r="AM17" s="56">
        <f t="shared" si="4"/>
        <v>0.11</v>
      </c>
      <c r="AN17" s="57">
        <f t="shared" si="5"/>
        <v>0.11</v>
      </c>
    </row>
    <row r="18" spans="2:40" ht="12">
      <c r="B18" s="54" t="str">
        <f>+'knižničný fond'!B18</f>
        <v>3.</v>
      </c>
      <c r="C18" s="18" t="str">
        <f>'knižničný fond'!C18</f>
        <v>Ladomirová</v>
      </c>
      <c r="D18" s="16">
        <v>0.13</v>
      </c>
      <c r="E18" s="17">
        <v>0.13</v>
      </c>
      <c r="F18" s="17">
        <v>0.13</v>
      </c>
      <c r="G18" s="17">
        <v>0.13</v>
      </c>
      <c r="H18" s="50">
        <v>0</v>
      </c>
      <c r="I18" s="51">
        <v>0</v>
      </c>
      <c r="J18" s="51">
        <v>0</v>
      </c>
      <c r="K18" s="50">
        <v>0</v>
      </c>
      <c r="L18" s="51">
        <v>0</v>
      </c>
      <c r="M18" s="51">
        <v>0</v>
      </c>
      <c r="N18" s="51">
        <v>0.13</v>
      </c>
      <c r="O18" s="51">
        <v>0.13</v>
      </c>
      <c r="P18" s="51">
        <v>0</v>
      </c>
      <c r="Q18" s="51">
        <v>0</v>
      </c>
      <c r="R18" s="51">
        <v>0</v>
      </c>
      <c r="S18" s="51">
        <v>0</v>
      </c>
      <c r="T18" s="19">
        <f t="shared" si="2"/>
        <v>50</v>
      </c>
      <c r="U18" s="136">
        <f t="shared" si="3"/>
        <v>35</v>
      </c>
      <c r="V18" s="52">
        <v>0</v>
      </c>
      <c r="W18" s="52">
        <v>0</v>
      </c>
      <c r="X18" s="52">
        <v>35</v>
      </c>
      <c r="Y18" s="52">
        <v>0</v>
      </c>
      <c r="Z18" s="52">
        <v>15</v>
      </c>
      <c r="AA18" s="52">
        <v>15</v>
      </c>
      <c r="AB18" s="52">
        <v>0</v>
      </c>
      <c r="AC18" s="52">
        <v>0</v>
      </c>
      <c r="AD18" s="52">
        <v>35</v>
      </c>
      <c r="AE18" s="52">
        <v>0</v>
      </c>
      <c r="AF18" s="52">
        <v>0</v>
      </c>
      <c r="AG18" s="52">
        <v>0</v>
      </c>
      <c r="AH18" s="52">
        <v>0</v>
      </c>
      <c r="AI18" s="52">
        <v>35</v>
      </c>
      <c r="AJ18" s="55">
        <f t="shared" si="0"/>
        <v>0</v>
      </c>
      <c r="AK18" s="52">
        <v>0</v>
      </c>
      <c r="AL18" s="53">
        <v>0</v>
      </c>
      <c r="AM18" s="56">
        <f t="shared" si="4"/>
        <v>0.39</v>
      </c>
      <c r="AN18" s="57">
        <f t="shared" si="5"/>
        <v>220.39000000000001</v>
      </c>
    </row>
    <row r="19" spans="2:43" ht="12">
      <c r="B19" s="54" t="str">
        <f>+'knižničný fond'!B19</f>
        <v>4.</v>
      </c>
      <c r="C19" s="18" t="str">
        <f>'knižničný fond'!C19</f>
        <v>Mestisko</v>
      </c>
      <c r="D19" s="16">
        <v>0</v>
      </c>
      <c r="E19" s="17">
        <v>0</v>
      </c>
      <c r="F19" s="17">
        <v>0</v>
      </c>
      <c r="G19" s="17">
        <v>0</v>
      </c>
      <c r="H19" s="50">
        <v>0</v>
      </c>
      <c r="I19" s="51">
        <v>0</v>
      </c>
      <c r="J19" s="51">
        <v>0</v>
      </c>
      <c r="K19" s="50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0.05</v>
      </c>
      <c r="S19" s="51">
        <v>0.05</v>
      </c>
      <c r="T19" s="19">
        <f t="shared" si="2"/>
        <v>0</v>
      </c>
      <c r="U19" s="136">
        <f t="shared" si="3"/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5">
        <f t="shared" si="0"/>
        <v>0</v>
      </c>
      <c r="AK19" s="52">
        <v>0</v>
      </c>
      <c r="AL19" s="53">
        <v>0</v>
      </c>
      <c r="AM19" s="56">
        <f t="shared" si="4"/>
        <v>0.05</v>
      </c>
      <c r="AN19" s="57">
        <f t="shared" si="5"/>
        <v>0.05</v>
      </c>
      <c r="AQ19" s="35"/>
    </row>
    <row r="20" spans="2:43" ht="12">
      <c r="B20" s="54" t="str">
        <f>+'knižničný fond'!B20</f>
        <v>5.</v>
      </c>
      <c r="C20" s="18" t="str">
        <f>'knižničný fond'!C20</f>
        <v>Rakovčík</v>
      </c>
      <c r="D20" s="16">
        <v>0</v>
      </c>
      <c r="E20" s="17">
        <v>0</v>
      </c>
      <c r="F20" s="17">
        <v>0</v>
      </c>
      <c r="G20" s="17">
        <v>0</v>
      </c>
      <c r="H20" s="50">
        <v>0</v>
      </c>
      <c r="I20" s="51">
        <v>0</v>
      </c>
      <c r="J20" s="51">
        <v>0</v>
      </c>
      <c r="K20" s="50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0.11</v>
      </c>
      <c r="S20" s="51">
        <v>0.11</v>
      </c>
      <c r="T20" s="19">
        <f t="shared" si="2"/>
        <v>400</v>
      </c>
      <c r="U20" s="136">
        <f t="shared" si="3"/>
        <v>400</v>
      </c>
      <c r="V20" s="52">
        <v>0</v>
      </c>
      <c r="W20" s="52">
        <v>0</v>
      </c>
      <c r="X20" s="52">
        <v>400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30.8</v>
      </c>
      <c r="AE20" s="52">
        <v>0</v>
      </c>
      <c r="AF20" s="52">
        <v>0</v>
      </c>
      <c r="AG20" s="52">
        <v>10</v>
      </c>
      <c r="AH20" s="52">
        <v>0</v>
      </c>
      <c r="AI20" s="52">
        <v>20.8</v>
      </c>
      <c r="AJ20" s="55">
        <f t="shared" si="0"/>
        <v>0</v>
      </c>
      <c r="AK20" s="52">
        <v>0</v>
      </c>
      <c r="AL20" s="53">
        <v>0</v>
      </c>
      <c r="AM20" s="56">
        <f t="shared" si="4"/>
        <v>0.11</v>
      </c>
      <c r="AN20" s="57">
        <f t="shared" si="5"/>
        <v>1261.71</v>
      </c>
      <c r="AQ20" s="35"/>
    </row>
    <row r="21" spans="2:43" ht="12">
      <c r="B21" s="54" t="str">
        <f>+'knižničný fond'!B21</f>
        <v>6.</v>
      </c>
      <c r="C21" s="18" t="str">
        <f>'knižničný fond'!C21</f>
        <v>Vyšný Mirošov</v>
      </c>
      <c r="D21" s="16">
        <v>0.05</v>
      </c>
      <c r="E21" s="17">
        <v>0.05</v>
      </c>
      <c r="F21" s="17">
        <v>0.05</v>
      </c>
      <c r="G21" s="17">
        <v>0.05</v>
      </c>
      <c r="H21" s="50">
        <v>0</v>
      </c>
      <c r="I21" s="51">
        <v>0</v>
      </c>
      <c r="J21" s="51">
        <v>0</v>
      </c>
      <c r="K21" s="50">
        <v>0</v>
      </c>
      <c r="L21" s="51">
        <v>0</v>
      </c>
      <c r="M21" s="51">
        <v>0</v>
      </c>
      <c r="N21" s="51">
        <v>0.05</v>
      </c>
      <c r="O21" s="51">
        <v>0.05</v>
      </c>
      <c r="P21" s="51">
        <v>0</v>
      </c>
      <c r="Q21" s="51">
        <v>0</v>
      </c>
      <c r="R21" s="51">
        <v>0</v>
      </c>
      <c r="S21" s="51">
        <v>0</v>
      </c>
      <c r="T21" s="19">
        <f t="shared" si="2"/>
        <v>245.28</v>
      </c>
      <c r="U21" s="136">
        <f t="shared" si="3"/>
        <v>240</v>
      </c>
      <c r="V21" s="52">
        <v>0</v>
      </c>
      <c r="W21" s="52">
        <v>0</v>
      </c>
      <c r="X21" s="52">
        <v>240</v>
      </c>
      <c r="Y21" s="52">
        <v>0</v>
      </c>
      <c r="Z21" s="52">
        <v>5.28</v>
      </c>
      <c r="AA21" s="52">
        <v>5.28</v>
      </c>
      <c r="AB21" s="52">
        <v>0</v>
      </c>
      <c r="AC21" s="52">
        <v>0</v>
      </c>
      <c r="AD21" s="52">
        <v>240</v>
      </c>
      <c r="AE21" s="52">
        <v>240</v>
      </c>
      <c r="AF21" s="52">
        <v>240</v>
      </c>
      <c r="AG21" s="52">
        <v>0</v>
      </c>
      <c r="AH21" s="52">
        <v>0</v>
      </c>
      <c r="AI21" s="52">
        <v>0</v>
      </c>
      <c r="AJ21" s="55">
        <f t="shared" si="0"/>
        <v>0</v>
      </c>
      <c r="AK21" s="52">
        <v>0</v>
      </c>
      <c r="AL21" s="53">
        <v>0</v>
      </c>
      <c r="AM21" s="56">
        <f t="shared" si="4"/>
        <v>240.15</v>
      </c>
      <c r="AN21" s="57">
        <f t="shared" si="5"/>
        <v>1215.9899999999998</v>
      </c>
      <c r="AQ21" s="35"/>
    </row>
    <row r="22" spans="2:43" ht="12">
      <c r="B22" s="54" t="str">
        <f>+'knižničný fond'!B22</f>
        <v>7.</v>
      </c>
      <c r="C22" s="18">
        <f>'knižničný fond'!C22</f>
        <v>0</v>
      </c>
      <c r="D22" s="16"/>
      <c r="E22" s="17"/>
      <c r="F22" s="17"/>
      <c r="G22" s="17"/>
      <c r="H22" s="50"/>
      <c r="I22" s="51"/>
      <c r="J22" s="51"/>
      <c r="K22" s="50"/>
      <c r="L22" s="51"/>
      <c r="M22" s="51"/>
      <c r="N22" s="51"/>
      <c r="O22" s="51"/>
      <c r="P22" s="51"/>
      <c r="Q22" s="51"/>
      <c r="R22" s="51"/>
      <c r="S22" s="51"/>
      <c r="T22" s="19">
        <f t="shared" si="2"/>
        <v>0</v>
      </c>
      <c r="U22" s="136">
        <f t="shared" si="3"/>
        <v>0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5">
        <f t="shared" si="0"/>
        <v>0</v>
      </c>
      <c r="AK22" s="52"/>
      <c r="AL22" s="53"/>
      <c r="AM22" s="56">
        <f t="shared" si="4"/>
        <v>0</v>
      </c>
      <c r="AN22" s="57">
        <f t="shared" si="5"/>
        <v>0</v>
      </c>
      <c r="AQ22" s="35"/>
    </row>
    <row r="23" spans="2:43" ht="12">
      <c r="B23" s="54" t="str">
        <f>+'knižničný fond'!B23</f>
        <v>8.</v>
      </c>
      <c r="C23" s="18">
        <f>'knižničný fond'!C23</f>
        <v>0</v>
      </c>
      <c r="D23" s="16"/>
      <c r="E23" s="17"/>
      <c r="F23" s="17"/>
      <c r="G23" s="17"/>
      <c r="H23" s="50"/>
      <c r="I23" s="51"/>
      <c r="J23" s="51"/>
      <c r="K23" s="50"/>
      <c r="L23" s="51"/>
      <c r="M23" s="51"/>
      <c r="N23" s="51"/>
      <c r="O23" s="51"/>
      <c r="P23" s="51"/>
      <c r="Q23" s="51"/>
      <c r="R23" s="51"/>
      <c r="S23" s="51"/>
      <c r="T23" s="19">
        <f t="shared" si="2"/>
        <v>0</v>
      </c>
      <c r="U23" s="136">
        <f t="shared" si="3"/>
        <v>0</v>
      </c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5">
        <f t="shared" si="0"/>
        <v>0</v>
      </c>
      <c r="AK23" s="52"/>
      <c r="AL23" s="53"/>
      <c r="AM23" s="56">
        <f t="shared" si="4"/>
        <v>0</v>
      </c>
      <c r="AN23" s="57">
        <f t="shared" si="5"/>
        <v>0</v>
      </c>
      <c r="AQ23" s="35"/>
    </row>
    <row r="24" spans="2:43" ht="12">
      <c r="B24" s="54" t="str">
        <f>+'knižničný fond'!B24</f>
        <v>9.</v>
      </c>
      <c r="C24" s="18">
        <f>'knižničný fond'!C24</f>
        <v>0</v>
      </c>
      <c r="D24" s="16"/>
      <c r="E24" s="17"/>
      <c r="F24" s="17"/>
      <c r="G24" s="17"/>
      <c r="H24" s="50"/>
      <c r="I24" s="51"/>
      <c r="J24" s="51"/>
      <c r="K24" s="50"/>
      <c r="L24" s="51"/>
      <c r="M24" s="51"/>
      <c r="N24" s="51"/>
      <c r="O24" s="51"/>
      <c r="P24" s="51"/>
      <c r="Q24" s="51"/>
      <c r="R24" s="51"/>
      <c r="S24" s="51"/>
      <c r="T24" s="19">
        <f t="shared" si="2"/>
        <v>0</v>
      </c>
      <c r="U24" s="136">
        <f t="shared" si="3"/>
        <v>0</v>
      </c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5">
        <f t="shared" si="0"/>
        <v>0</v>
      </c>
      <c r="AK24" s="52"/>
      <c r="AL24" s="53"/>
      <c r="AM24" s="56">
        <f t="shared" si="4"/>
        <v>0</v>
      </c>
      <c r="AN24" s="57">
        <f t="shared" si="5"/>
        <v>0</v>
      </c>
      <c r="AQ24" s="35"/>
    </row>
    <row r="25" spans="2:43" ht="12.75" thickBot="1">
      <c r="B25" s="20" t="str">
        <f>'knižničný fond'!B25</f>
        <v>SPOLU - Neprof. knižnice</v>
      </c>
      <c r="C25" s="21"/>
      <c r="D25" s="22">
        <f aca="true" t="shared" si="6" ref="D25:S25">SUM(D16:D24)</f>
        <v>0.18</v>
      </c>
      <c r="E25" s="23">
        <f t="shared" si="6"/>
        <v>0.18</v>
      </c>
      <c r="F25" s="23">
        <f t="shared" si="6"/>
        <v>0.18</v>
      </c>
      <c r="G25" s="23">
        <f t="shared" si="6"/>
        <v>0.18</v>
      </c>
      <c r="H25" s="23">
        <f t="shared" si="6"/>
        <v>0</v>
      </c>
      <c r="I25" s="58">
        <f t="shared" si="6"/>
        <v>0</v>
      </c>
      <c r="J25" s="58">
        <f t="shared" si="6"/>
        <v>0</v>
      </c>
      <c r="K25" s="23">
        <f t="shared" si="6"/>
        <v>0</v>
      </c>
      <c r="L25" s="58">
        <f t="shared" si="6"/>
        <v>0</v>
      </c>
      <c r="M25" s="23">
        <f t="shared" si="6"/>
        <v>0</v>
      </c>
      <c r="N25" s="58">
        <f t="shared" si="6"/>
        <v>0.18</v>
      </c>
      <c r="O25" s="23">
        <f t="shared" si="6"/>
        <v>0.18</v>
      </c>
      <c r="P25" s="58">
        <f t="shared" si="6"/>
        <v>0</v>
      </c>
      <c r="Q25" s="23">
        <f t="shared" si="6"/>
        <v>0</v>
      </c>
      <c r="R25" s="58">
        <f t="shared" si="6"/>
        <v>0.3</v>
      </c>
      <c r="S25" s="23">
        <f t="shared" si="6"/>
        <v>0.3</v>
      </c>
      <c r="T25" s="24">
        <f>SUM(U25+Z25+AB25)</f>
        <v>695.28</v>
      </c>
      <c r="U25" s="59">
        <f aca="true" t="shared" si="7" ref="U25:AL25">SUM(U16:U24)</f>
        <v>675</v>
      </c>
      <c r="V25" s="59">
        <f t="shared" si="7"/>
        <v>0</v>
      </c>
      <c r="W25" s="59">
        <f t="shared" si="7"/>
        <v>0</v>
      </c>
      <c r="X25" s="59">
        <f t="shared" si="7"/>
        <v>675</v>
      </c>
      <c r="Y25" s="59">
        <f t="shared" si="7"/>
        <v>0</v>
      </c>
      <c r="Z25" s="59">
        <f t="shared" si="7"/>
        <v>20.28</v>
      </c>
      <c r="AA25" s="59">
        <f t="shared" si="7"/>
        <v>20.28</v>
      </c>
      <c r="AB25" s="59">
        <f t="shared" si="7"/>
        <v>0</v>
      </c>
      <c r="AC25" s="59">
        <f t="shared" si="7"/>
        <v>0</v>
      </c>
      <c r="AD25" s="59">
        <f t="shared" si="7"/>
        <v>305.8</v>
      </c>
      <c r="AE25" s="59">
        <f t="shared" si="7"/>
        <v>240</v>
      </c>
      <c r="AF25" s="59">
        <f t="shared" si="7"/>
        <v>240</v>
      </c>
      <c r="AG25" s="59">
        <f t="shared" si="7"/>
        <v>10</v>
      </c>
      <c r="AH25" s="59">
        <f t="shared" si="7"/>
        <v>0</v>
      </c>
      <c r="AI25" s="59">
        <f t="shared" si="7"/>
        <v>55.8</v>
      </c>
      <c r="AJ25" s="59">
        <f t="shared" si="7"/>
        <v>0</v>
      </c>
      <c r="AK25" s="59">
        <f t="shared" si="7"/>
        <v>0</v>
      </c>
      <c r="AL25" s="60">
        <f t="shared" si="7"/>
        <v>0</v>
      </c>
      <c r="AM25" s="61">
        <f t="shared" si="4"/>
        <v>240.84</v>
      </c>
      <c r="AN25" s="61">
        <f t="shared" si="5"/>
        <v>2698.2800000000007</v>
      </c>
      <c r="AQ25" s="35"/>
    </row>
    <row r="26" spans="2:43" ht="12.75" thickBot="1">
      <c r="B26" s="25" t="str">
        <f>'knižničný fond'!B26</f>
        <v>SPOLU - okr. Svidník</v>
      </c>
      <c r="C26" s="26"/>
      <c r="D26" s="27">
        <f>SUM(D8+D10+D14+D25)</f>
        <v>20.18</v>
      </c>
      <c r="E26" s="28">
        <f aca="true" t="shared" si="8" ref="E26:AN26">SUM(E8+E10+E14+E25)</f>
        <v>15.18</v>
      </c>
      <c r="F26" s="28">
        <f t="shared" si="8"/>
        <v>16.18</v>
      </c>
      <c r="G26" s="28">
        <f t="shared" si="8"/>
        <v>12.18</v>
      </c>
      <c r="H26" s="28">
        <f t="shared" si="8"/>
        <v>2</v>
      </c>
      <c r="I26" s="62">
        <f t="shared" si="8"/>
        <v>2</v>
      </c>
      <c r="J26" s="62">
        <f t="shared" si="8"/>
        <v>6</v>
      </c>
      <c r="K26" s="28">
        <f t="shared" si="8"/>
        <v>6</v>
      </c>
      <c r="L26" s="62">
        <f t="shared" si="8"/>
        <v>0</v>
      </c>
      <c r="M26" s="28">
        <f t="shared" si="8"/>
        <v>0</v>
      </c>
      <c r="N26" s="62">
        <f t="shared" si="8"/>
        <v>8.18</v>
      </c>
      <c r="O26" s="28">
        <f t="shared" si="8"/>
        <v>4.18</v>
      </c>
      <c r="P26" s="62">
        <f t="shared" si="8"/>
        <v>3</v>
      </c>
      <c r="Q26" s="28">
        <f t="shared" si="8"/>
        <v>2</v>
      </c>
      <c r="R26" s="62">
        <f t="shared" si="8"/>
        <v>0.3</v>
      </c>
      <c r="S26" s="28">
        <f t="shared" si="8"/>
        <v>0.3</v>
      </c>
      <c r="T26" s="29">
        <f t="shared" si="8"/>
        <v>307341.74000000005</v>
      </c>
      <c r="U26" s="63">
        <f t="shared" si="8"/>
        <v>286187.46</v>
      </c>
      <c r="V26" s="63">
        <f t="shared" si="8"/>
        <v>0</v>
      </c>
      <c r="W26" s="63">
        <f t="shared" si="8"/>
        <v>261398</v>
      </c>
      <c r="X26" s="63">
        <f t="shared" si="8"/>
        <v>24789.46</v>
      </c>
      <c r="Y26" s="63">
        <f t="shared" si="8"/>
        <v>0</v>
      </c>
      <c r="Z26" s="63">
        <f t="shared" si="8"/>
        <v>14261.28</v>
      </c>
      <c r="AA26" s="63">
        <f t="shared" si="8"/>
        <v>12280.28</v>
      </c>
      <c r="AB26" s="63">
        <f t="shared" si="8"/>
        <v>6893</v>
      </c>
      <c r="AC26" s="63">
        <f t="shared" si="8"/>
        <v>6593</v>
      </c>
      <c r="AD26" s="63">
        <f t="shared" si="8"/>
        <v>303259.26</v>
      </c>
      <c r="AE26" s="63">
        <f t="shared" si="8"/>
        <v>136838.46</v>
      </c>
      <c r="AF26" s="63">
        <f t="shared" si="8"/>
        <v>104455</v>
      </c>
      <c r="AG26" s="63">
        <f t="shared" si="8"/>
        <v>10</v>
      </c>
      <c r="AH26" s="63">
        <f t="shared" si="8"/>
        <v>0</v>
      </c>
      <c r="AI26" s="63">
        <f t="shared" si="8"/>
        <v>18583.8</v>
      </c>
      <c r="AJ26" s="63">
        <f t="shared" si="8"/>
        <v>0</v>
      </c>
      <c r="AK26" s="63">
        <f t="shared" si="8"/>
        <v>0</v>
      </c>
      <c r="AL26" s="64">
        <f t="shared" si="8"/>
        <v>0</v>
      </c>
      <c r="AM26" s="65">
        <f t="shared" si="8"/>
        <v>104496.84</v>
      </c>
      <c r="AN26" s="65">
        <f t="shared" si="8"/>
        <v>1378491.58</v>
      </c>
      <c r="AQ26" s="35"/>
    </row>
    <row r="27" spans="2:43" ht="12.75" thickBot="1">
      <c r="B27" s="66"/>
      <c r="C27" s="67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9"/>
      <c r="AN27" s="70"/>
      <c r="AQ27" s="35"/>
    </row>
    <row r="28" spans="2:43" ht="12.75" thickBot="1">
      <c r="B28" s="7" t="str">
        <f>'knižničný fond'!B28</f>
        <v>Okres STROPKOV</v>
      </c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0"/>
      <c r="AN28" s="11"/>
      <c r="AQ28" s="35"/>
    </row>
    <row r="29" spans="2:43" ht="12.75" thickBot="1">
      <c r="B29" s="7" t="str">
        <f>'knižničný fond'!B29</f>
        <v>Mestské knižnice</v>
      </c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10"/>
      <c r="AN29" s="11"/>
      <c r="AQ29" s="35"/>
    </row>
    <row r="30" spans="2:43" ht="12.75" thickBot="1">
      <c r="B30" s="44" t="str">
        <f>+'knižničný fond'!B30</f>
        <v>1.</v>
      </c>
      <c r="C30" s="12" t="str">
        <f>'knižničný fond'!C30</f>
        <v>Stropkov</v>
      </c>
      <c r="D30" s="4">
        <v>5</v>
      </c>
      <c r="E30" s="5">
        <v>4</v>
      </c>
      <c r="F30" s="5">
        <v>5</v>
      </c>
      <c r="G30" s="5">
        <v>4</v>
      </c>
      <c r="H30" s="37">
        <v>1</v>
      </c>
      <c r="I30" s="38">
        <v>1</v>
      </c>
      <c r="J30" s="38">
        <v>3</v>
      </c>
      <c r="K30" s="37">
        <v>2</v>
      </c>
      <c r="L30" s="38">
        <v>0</v>
      </c>
      <c r="M30" s="38">
        <v>0</v>
      </c>
      <c r="N30" s="38">
        <v>1</v>
      </c>
      <c r="O30" s="38">
        <v>1</v>
      </c>
      <c r="P30" s="38">
        <v>0</v>
      </c>
      <c r="Q30" s="38">
        <v>0</v>
      </c>
      <c r="R30" s="38">
        <v>0</v>
      </c>
      <c r="S30" s="38">
        <v>0</v>
      </c>
      <c r="T30" s="15">
        <f>SUM(U30+Z30+AB30)</f>
        <v>48684.72</v>
      </c>
      <c r="U30" s="139">
        <f>SUM(V30:Y30)</f>
        <v>47625.72</v>
      </c>
      <c r="V30" s="39">
        <v>0</v>
      </c>
      <c r="W30" s="39">
        <v>0</v>
      </c>
      <c r="X30" s="39">
        <v>47625.72</v>
      </c>
      <c r="Y30" s="39">
        <v>0</v>
      </c>
      <c r="Z30" s="39">
        <v>1059</v>
      </c>
      <c r="AA30" s="39">
        <v>1059</v>
      </c>
      <c r="AB30" s="39">
        <v>0</v>
      </c>
      <c r="AC30" s="39">
        <v>0</v>
      </c>
      <c r="AD30" s="39">
        <v>32874.09</v>
      </c>
      <c r="AE30" s="39">
        <v>31502</v>
      </c>
      <c r="AF30" s="39">
        <v>24996</v>
      </c>
      <c r="AG30" s="39">
        <v>0</v>
      </c>
      <c r="AH30" s="39">
        <v>0</v>
      </c>
      <c r="AI30" s="39">
        <v>1372.09</v>
      </c>
      <c r="AJ30" s="47">
        <f t="shared" si="0"/>
        <v>0</v>
      </c>
      <c r="AK30" s="39">
        <v>0</v>
      </c>
      <c r="AL30" s="41">
        <v>0</v>
      </c>
      <c r="AM30" s="48">
        <f>SUM(E30+G30+I30+K30+M30+O30+Q30+S30+AF30+AH30)</f>
        <v>25008</v>
      </c>
      <c r="AN30" s="49">
        <f>SUM(D30:AL30)-AM30</f>
        <v>211817.34</v>
      </c>
      <c r="AQ30" s="35"/>
    </row>
    <row r="31" spans="2:43" ht="12.75" thickBot="1">
      <c r="B31" s="7" t="str">
        <f>'knižničný fond'!B31</f>
        <v>Neprofesionálne knižnice</v>
      </c>
      <c r="C31" s="32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8"/>
      <c r="U31" s="10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2"/>
      <c r="AK31" s="71"/>
      <c r="AL31" s="73"/>
      <c r="AM31" s="10"/>
      <c r="AN31" s="74"/>
      <c r="AQ31" s="35"/>
    </row>
    <row r="32" spans="2:43" ht="12">
      <c r="B32" s="44" t="str">
        <f>+'knižničný fond'!B32</f>
        <v>1.</v>
      </c>
      <c r="C32" s="12" t="str">
        <f>'knižničný fond'!C32</f>
        <v>Baňa</v>
      </c>
      <c r="D32" s="4">
        <v>0</v>
      </c>
      <c r="E32" s="5">
        <v>0</v>
      </c>
      <c r="F32" s="5">
        <v>0</v>
      </c>
      <c r="G32" s="5">
        <v>0</v>
      </c>
      <c r="H32" s="37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15">
        <f aca="true" t="shared" si="9" ref="T32:T42">SUM(U32+Z32+AB32)</f>
        <v>0</v>
      </c>
      <c r="U32" s="139">
        <f aca="true" t="shared" si="10" ref="U32:U41">SUM(V32:Y32)</f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47">
        <f t="shared" si="0"/>
        <v>0</v>
      </c>
      <c r="AK32" s="39">
        <v>0</v>
      </c>
      <c r="AL32" s="41">
        <v>0</v>
      </c>
      <c r="AM32" s="48">
        <f aca="true" t="shared" si="11" ref="AM32:AM43">SUM(E32+G32+I32+K32+M32+O32+Q32+S32+AF32+AH32)</f>
        <v>0</v>
      </c>
      <c r="AN32" s="49">
        <f aca="true" t="shared" si="12" ref="AN32:AN43">SUM(D32:AL32)-AM32</f>
        <v>0</v>
      </c>
      <c r="AQ32" s="35"/>
    </row>
    <row r="33" spans="2:43" ht="12">
      <c r="B33" s="54" t="str">
        <f>+'knižničný fond'!B33</f>
        <v>2.</v>
      </c>
      <c r="C33" s="18" t="str">
        <f>'knižničný fond'!C33</f>
        <v>Bukovce</v>
      </c>
      <c r="D33" s="16">
        <v>0.08</v>
      </c>
      <c r="E33" s="17">
        <v>0.08</v>
      </c>
      <c r="F33" s="17">
        <v>0.08</v>
      </c>
      <c r="G33" s="17">
        <v>0.08</v>
      </c>
      <c r="H33" s="50">
        <v>0</v>
      </c>
      <c r="I33" s="51">
        <v>0</v>
      </c>
      <c r="J33" s="51">
        <v>0</v>
      </c>
      <c r="K33" s="50">
        <v>0</v>
      </c>
      <c r="L33" s="51">
        <v>0</v>
      </c>
      <c r="M33" s="51">
        <v>0</v>
      </c>
      <c r="N33" s="51">
        <v>0.08</v>
      </c>
      <c r="O33" s="51">
        <v>0.08</v>
      </c>
      <c r="P33" s="51">
        <v>0</v>
      </c>
      <c r="Q33" s="51">
        <v>0</v>
      </c>
      <c r="R33" s="51">
        <v>0</v>
      </c>
      <c r="S33" s="51">
        <v>0</v>
      </c>
      <c r="T33" s="19">
        <f t="shared" si="9"/>
        <v>227.16</v>
      </c>
      <c r="U33" s="136">
        <f t="shared" si="10"/>
        <v>227.16</v>
      </c>
      <c r="V33" s="52">
        <v>0</v>
      </c>
      <c r="W33" s="52">
        <v>0</v>
      </c>
      <c r="X33" s="52">
        <v>227.16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227.16</v>
      </c>
      <c r="AE33" s="52">
        <v>227.16</v>
      </c>
      <c r="AF33" s="52">
        <v>227.16</v>
      </c>
      <c r="AG33" s="52">
        <v>0</v>
      </c>
      <c r="AH33" s="52">
        <v>0</v>
      </c>
      <c r="AI33" s="52">
        <v>0</v>
      </c>
      <c r="AJ33" s="55">
        <f t="shared" si="0"/>
        <v>0</v>
      </c>
      <c r="AK33" s="52">
        <v>0</v>
      </c>
      <c r="AL33" s="53">
        <v>0</v>
      </c>
      <c r="AM33" s="56">
        <f t="shared" si="11"/>
        <v>227.4</v>
      </c>
      <c r="AN33" s="57">
        <f t="shared" si="12"/>
        <v>1136.04</v>
      </c>
      <c r="AQ33" s="35"/>
    </row>
    <row r="34" spans="2:43" ht="12">
      <c r="B34" s="54" t="str">
        <f>+'knižničný fond'!B34</f>
        <v>3.</v>
      </c>
      <c r="C34" s="18" t="str">
        <f>'knižničný fond'!C34</f>
        <v>Duplín</v>
      </c>
      <c r="D34" s="16">
        <v>0.05</v>
      </c>
      <c r="E34" s="17">
        <v>0.05</v>
      </c>
      <c r="F34" s="17">
        <v>0.05</v>
      </c>
      <c r="G34" s="17">
        <v>0.05</v>
      </c>
      <c r="H34" s="50">
        <v>0</v>
      </c>
      <c r="I34" s="51">
        <v>0</v>
      </c>
      <c r="J34" s="51">
        <v>0</v>
      </c>
      <c r="K34" s="50">
        <v>0</v>
      </c>
      <c r="L34" s="51">
        <v>0</v>
      </c>
      <c r="M34" s="51">
        <v>0</v>
      </c>
      <c r="N34" s="51">
        <v>0.05</v>
      </c>
      <c r="O34" s="51">
        <v>0.05</v>
      </c>
      <c r="P34" s="51">
        <v>0</v>
      </c>
      <c r="Q34" s="51">
        <v>0</v>
      </c>
      <c r="R34" s="51">
        <v>0</v>
      </c>
      <c r="S34" s="51">
        <v>0</v>
      </c>
      <c r="T34" s="19">
        <f t="shared" si="9"/>
        <v>154.82</v>
      </c>
      <c r="U34" s="136">
        <f t="shared" si="10"/>
        <v>148.22</v>
      </c>
      <c r="V34" s="52">
        <v>0</v>
      </c>
      <c r="W34" s="52">
        <v>0</v>
      </c>
      <c r="X34" s="52">
        <v>148.22</v>
      </c>
      <c r="Y34" s="52">
        <v>0</v>
      </c>
      <c r="Z34" s="52">
        <v>6.6</v>
      </c>
      <c r="AA34" s="52">
        <v>6.6</v>
      </c>
      <c r="AB34" s="52">
        <v>0</v>
      </c>
      <c r="AC34" s="52">
        <v>0</v>
      </c>
      <c r="AD34" s="52">
        <v>148.22</v>
      </c>
      <c r="AE34" s="52">
        <v>148.22</v>
      </c>
      <c r="AF34" s="52">
        <v>148.22</v>
      </c>
      <c r="AG34" s="52">
        <v>0</v>
      </c>
      <c r="AH34" s="52">
        <v>0</v>
      </c>
      <c r="AI34" s="52">
        <v>0</v>
      </c>
      <c r="AJ34" s="55">
        <f t="shared" si="0"/>
        <v>0</v>
      </c>
      <c r="AK34" s="52">
        <v>0</v>
      </c>
      <c r="AL34" s="53">
        <v>0</v>
      </c>
      <c r="AM34" s="56">
        <f t="shared" si="11"/>
        <v>148.37</v>
      </c>
      <c r="AN34" s="57">
        <f t="shared" si="12"/>
        <v>761.0500000000002</v>
      </c>
      <c r="AQ34" s="35"/>
    </row>
    <row r="35" spans="2:43" ht="12">
      <c r="B35" s="54" t="str">
        <f>+'knižničný fond'!B35</f>
        <v>4.</v>
      </c>
      <c r="C35" s="18" t="str">
        <f>'knižničný fond'!C35</f>
        <v>Turany nad Ondavou</v>
      </c>
      <c r="D35" s="16">
        <v>0.05</v>
      </c>
      <c r="E35" s="17">
        <v>0.05</v>
      </c>
      <c r="F35" s="17">
        <v>0.05</v>
      </c>
      <c r="G35" s="17">
        <v>0.05</v>
      </c>
      <c r="H35" s="50">
        <v>0</v>
      </c>
      <c r="I35" s="51">
        <v>0</v>
      </c>
      <c r="J35" s="51">
        <v>0</v>
      </c>
      <c r="K35" s="50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0.05</v>
      </c>
      <c r="Q35" s="51">
        <v>0.05</v>
      </c>
      <c r="R35" s="51">
        <v>0</v>
      </c>
      <c r="S35" s="51">
        <v>0</v>
      </c>
      <c r="T35" s="19">
        <f t="shared" si="9"/>
        <v>0</v>
      </c>
      <c r="U35" s="136">
        <f t="shared" si="10"/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5">
        <f t="shared" si="0"/>
        <v>0</v>
      </c>
      <c r="AK35" s="52">
        <v>0</v>
      </c>
      <c r="AL35" s="53">
        <v>0</v>
      </c>
      <c r="AM35" s="56">
        <f t="shared" si="11"/>
        <v>0.15000000000000002</v>
      </c>
      <c r="AN35" s="57">
        <f t="shared" si="12"/>
        <v>0.14999999999999997</v>
      </c>
      <c r="AQ35" s="35"/>
    </row>
    <row r="36" spans="2:43" ht="12">
      <c r="B36" s="54" t="str">
        <f>+'knižničný fond'!B36</f>
        <v>5.</v>
      </c>
      <c r="C36" s="18">
        <f>'knižničný fond'!C36</f>
        <v>0</v>
      </c>
      <c r="D36" s="16"/>
      <c r="E36" s="17"/>
      <c r="F36" s="17"/>
      <c r="G36" s="17"/>
      <c r="H36" s="50"/>
      <c r="I36" s="51"/>
      <c r="J36" s="51"/>
      <c r="K36" s="50"/>
      <c r="L36" s="51"/>
      <c r="M36" s="51"/>
      <c r="N36" s="51"/>
      <c r="O36" s="51"/>
      <c r="P36" s="51"/>
      <c r="Q36" s="51"/>
      <c r="R36" s="51"/>
      <c r="S36" s="51"/>
      <c r="T36" s="19">
        <f t="shared" si="9"/>
        <v>0</v>
      </c>
      <c r="U36" s="136">
        <f t="shared" si="10"/>
        <v>0</v>
      </c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5">
        <f t="shared" si="0"/>
        <v>0</v>
      </c>
      <c r="AK36" s="52"/>
      <c r="AL36" s="53"/>
      <c r="AM36" s="56">
        <f t="shared" si="11"/>
        <v>0</v>
      </c>
      <c r="AN36" s="57">
        <f t="shared" si="12"/>
        <v>0</v>
      </c>
      <c r="AQ36" s="35"/>
    </row>
    <row r="37" spans="2:43" ht="12">
      <c r="B37" s="54" t="str">
        <f>+'knižničný fond'!B37</f>
        <v>6.</v>
      </c>
      <c r="C37" s="18">
        <f>'knižničný fond'!C37</f>
        <v>0</v>
      </c>
      <c r="D37" s="16"/>
      <c r="E37" s="17"/>
      <c r="F37" s="17"/>
      <c r="G37" s="17"/>
      <c r="H37" s="50"/>
      <c r="I37" s="51"/>
      <c r="J37" s="51"/>
      <c r="K37" s="50"/>
      <c r="L37" s="51"/>
      <c r="M37" s="51"/>
      <c r="N37" s="51"/>
      <c r="O37" s="51"/>
      <c r="P37" s="51"/>
      <c r="Q37" s="51"/>
      <c r="R37" s="51"/>
      <c r="S37" s="51"/>
      <c r="T37" s="19">
        <f t="shared" si="9"/>
        <v>0</v>
      </c>
      <c r="U37" s="140">
        <f t="shared" si="10"/>
        <v>0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5">
        <f t="shared" si="0"/>
        <v>0</v>
      </c>
      <c r="AK37" s="53"/>
      <c r="AL37" s="53"/>
      <c r="AM37" s="56">
        <f t="shared" si="11"/>
        <v>0</v>
      </c>
      <c r="AN37" s="57">
        <f t="shared" si="12"/>
        <v>0</v>
      </c>
      <c r="AQ37" s="35"/>
    </row>
    <row r="38" spans="2:43" ht="12">
      <c r="B38" s="54" t="str">
        <f>+'knižničný fond'!B38</f>
        <v>7.</v>
      </c>
      <c r="C38" s="18">
        <f>'knižničný fond'!C38</f>
        <v>0</v>
      </c>
      <c r="D38" s="16"/>
      <c r="E38" s="17"/>
      <c r="F38" s="17"/>
      <c r="G38" s="17"/>
      <c r="H38" s="50"/>
      <c r="I38" s="51"/>
      <c r="J38" s="51"/>
      <c r="K38" s="50"/>
      <c r="L38" s="51"/>
      <c r="M38" s="51"/>
      <c r="N38" s="51"/>
      <c r="O38" s="51"/>
      <c r="P38" s="51"/>
      <c r="Q38" s="51"/>
      <c r="R38" s="51"/>
      <c r="S38" s="51"/>
      <c r="T38" s="19">
        <f t="shared" si="9"/>
        <v>0</v>
      </c>
      <c r="U38" s="136">
        <f t="shared" si="10"/>
        <v>0</v>
      </c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5">
        <f t="shared" si="0"/>
        <v>0</v>
      </c>
      <c r="AK38" s="52"/>
      <c r="AL38" s="53"/>
      <c r="AM38" s="56">
        <f t="shared" si="11"/>
        <v>0</v>
      </c>
      <c r="AN38" s="57">
        <f t="shared" si="12"/>
        <v>0</v>
      </c>
      <c r="AQ38" s="35"/>
    </row>
    <row r="39" spans="2:43" ht="12">
      <c r="B39" s="54" t="str">
        <f>+'knižničný fond'!B39</f>
        <v>8.</v>
      </c>
      <c r="C39" s="18">
        <f>'knižničný fond'!C39</f>
        <v>0</v>
      </c>
      <c r="D39" s="7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9">
        <f t="shared" si="9"/>
        <v>0</v>
      </c>
      <c r="U39" s="136">
        <f t="shared" si="10"/>
        <v>0</v>
      </c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5">
        <f t="shared" si="0"/>
        <v>0</v>
      </c>
      <c r="AK39" s="52"/>
      <c r="AL39" s="52"/>
      <c r="AM39" s="56">
        <f t="shared" si="11"/>
        <v>0</v>
      </c>
      <c r="AN39" s="57">
        <f t="shared" si="12"/>
        <v>0</v>
      </c>
      <c r="AQ39" s="35"/>
    </row>
    <row r="40" spans="2:43" ht="12">
      <c r="B40" s="54" t="str">
        <f>+'knižničný fond'!B40</f>
        <v>9.</v>
      </c>
      <c r="C40" s="18">
        <f>'knižničný fond'!C40</f>
        <v>0</v>
      </c>
      <c r="D40" s="16"/>
      <c r="E40" s="17"/>
      <c r="F40" s="17"/>
      <c r="G40" s="17"/>
      <c r="H40" s="50"/>
      <c r="I40" s="51"/>
      <c r="J40" s="51"/>
      <c r="K40" s="50"/>
      <c r="L40" s="51"/>
      <c r="M40" s="51"/>
      <c r="N40" s="51"/>
      <c r="O40" s="51"/>
      <c r="P40" s="51"/>
      <c r="Q40" s="51"/>
      <c r="R40" s="51"/>
      <c r="S40" s="51"/>
      <c r="T40" s="19">
        <f t="shared" si="9"/>
        <v>0</v>
      </c>
      <c r="U40" s="136">
        <f t="shared" si="10"/>
        <v>0</v>
      </c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5">
        <f t="shared" si="0"/>
        <v>0</v>
      </c>
      <c r="AK40" s="52"/>
      <c r="AL40" s="53"/>
      <c r="AM40" s="56">
        <f t="shared" si="11"/>
        <v>0</v>
      </c>
      <c r="AN40" s="57">
        <f t="shared" si="12"/>
        <v>0</v>
      </c>
      <c r="AQ40" s="35"/>
    </row>
    <row r="41" spans="2:43" ht="12">
      <c r="B41" s="54" t="str">
        <f>+'knižničný fond'!B41</f>
        <v>10.</v>
      </c>
      <c r="C41" s="18">
        <f>'knižničný fond'!C41</f>
        <v>0</v>
      </c>
      <c r="D41" s="16"/>
      <c r="E41" s="17"/>
      <c r="F41" s="17"/>
      <c r="G41" s="17"/>
      <c r="H41" s="50"/>
      <c r="I41" s="51"/>
      <c r="J41" s="51"/>
      <c r="K41" s="50"/>
      <c r="L41" s="51"/>
      <c r="M41" s="51"/>
      <c r="N41" s="51"/>
      <c r="O41" s="51"/>
      <c r="P41" s="51"/>
      <c r="Q41" s="51"/>
      <c r="R41" s="51"/>
      <c r="S41" s="51"/>
      <c r="T41" s="19">
        <f t="shared" si="9"/>
        <v>0</v>
      </c>
      <c r="U41" s="136">
        <f t="shared" si="10"/>
        <v>0</v>
      </c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5">
        <f t="shared" si="0"/>
        <v>0</v>
      </c>
      <c r="AK41" s="52"/>
      <c r="AL41" s="52"/>
      <c r="AM41" s="56">
        <f t="shared" si="11"/>
        <v>0</v>
      </c>
      <c r="AN41" s="57">
        <f t="shared" si="12"/>
        <v>0</v>
      </c>
      <c r="AQ41" s="35"/>
    </row>
    <row r="42" spans="2:43" ht="12.75" thickBot="1">
      <c r="B42" s="20" t="str">
        <f>'knižničný fond'!B42</f>
        <v>SPOLU - Neprof. knižnice</v>
      </c>
      <c r="C42" s="21"/>
      <c r="D42" s="22">
        <f aca="true" t="shared" si="13" ref="D42:S42">SUM(D32:D41)</f>
        <v>0.18</v>
      </c>
      <c r="E42" s="23">
        <f t="shared" si="13"/>
        <v>0.18</v>
      </c>
      <c r="F42" s="23">
        <f t="shared" si="13"/>
        <v>0.18</v>
      </c>
      <c r="G42" s="23">
        <f t="shared" si="13"/>
        <v>0.18</v>
      </c>
      <c r="H42" s="23">
        <f t="shared" si="13"/>
        <v>0</v>
      </c>
      <c r="I42" s="58">
        <f t="shared" si="13"/>
        <v>0</v>
      </c>
      <c r="J42" s="58">
        <f t="shared" si="13"/>
        <v>0</v>
      </c>
      <c r="K42" s="23">
        <f t="shared" si="13"/>
        <v>0</v>
      </c>
      <c r="L42" s="58">
        <f aca="true" t="shared" si="14" ref="L42:Q42">SUM(L32:L41)</f>
        <v>0</v>
      </c>
      <c r="M42" s="23">
        <f t="shared" si="14"/>
        <v>0</v>
      </c>
      <c r="N42" s="58">
        <f t="shared" si="14"/>
        <v>0.13</v>
      </c>
      <c r="O42" s="23">
        <f t="shared" si="14"/>
        <v>0.13</v>
      </c>
      <c r="P42" s="58">
        <f t="shared" si="14"/>
        <v>0.05</v>
      </c>
      <c r="Q42" s="23">
        <f t="shared" si="14"/>
        <v>0.05</v>
      </c>
      <c r="R42" s="58">
        <f t="shared" si="13"/>
        <v>0</v>
      </c>
      <c r="S42" s="23">
        <f t="shared" si="13"/>
        <v>0</v>
      </c>
      <c r="T42" s="24">
        <f t="shared" si="9"/>
        <v>381.98</v>
      </c>
      <c r="U42" s="137">
        <f aca="true" t="shared" si="15" ref="U42:AL42">SUM(U32:U41)</f>
        <v>375.38</v>
      </c>
      <c r="V42" s="59">
        <f t="shared" si="15"/>
        <v>0</v>
      </c>
      <c r="W42" s="59">
        <f t="shared" si="15"/>
        <v>0</v>
      </c>
      <c r="X42" s="59">
        <f t="shared" si="15"/>
        <v>375.38</v>
      </c>
      <c r="Y42" s="59">
        <f t="shared" si="15"/>
        <v>0</v>
      </c>
      <c r="Z42" s="59">
        <f t="shared" si="15"/>
        <v>6.6</v>
      </c>
      <c r="AA42" s="59">
        <f t="shared" si="15"/>
        <v>6.6</v>
      </c>
      <c r="AB42" s="59">
        <f t="shared" si="15"/>
        <v>0</v>
      </c>
      <c r="AC42" s="59">
        <f t="shared" si="15"/>
        <v>0</v>
      </c>
      <c r="AD42" s="59">
        <f t="shared" si="15"/>
        <v>375.38</v>
      </c>
      <c r="AE42" s="59">
        <f t="shared" si="15"/>
        <v>375.38</v>
      </c>
      <c r="AF42" s="59">
        <f t="shared" si="15"/>
        <v>375.38</v>
      </c>
      <c r="AG42" s="59">
        <f t="shared" si="15"/>
        <v>0</v>
      </c>
      <c r="AH42" s="59">
        <f t="shared" si="15"/>
        <v>0</v>
      </c>
      <c r="AI42" s="59">
        <f t="shared" si="15"/>
        <v>0</v>
      </c>
      <c r="AJ42" s="59">
        <f t="shared" si="15"/>
        <v>0</v>
      </c>
      <c r="AK42" s="59">
        <f t="shared" si="15"/>
        <v>0</v>
      </c>
      <c r="AL42" s="60">
        <f t="shared" si="15"/>
        <v>0</v>
      </c>
      <c r="AM42" s="61">
        <f t="shared" si="11"/>
        <v>375.92</v>
      </c>
      <c r="AN42" s="61">
        <f t="shared" si="12"/>
        <v>1897.2400000000002</v>
      </c>
      <c r="AQ42" s="35"/>
    </row>
    <row r="43" spans="2:43" ht="12.75" thickBot="1">
      <c r="B43" s="195" t="str">
        <f>'knižničný fond'!B43</f>
        <v>SPOLU - okres STROPKOV</v>
      </c>
      <c r="C43" s="196"/>
      <c r="D43" s="27">
        <f aca="true" t="shared" si="16" ref="D43:AL43">SUM(D30+D42)</f>
        <v>5.18</v>
      </c>
      <c r="E43" s="28">
        <f t="shared" si="16"/>
        <v>4.18</v>
      </c>
      <c r="F43" s="28">
        <f t="shared" si="16"/>
        <v>5.18</v>
      </c>
      <c r="G43" s="28">
        <f t="shared" si="16"/>
        <v>4.18</v>
      </c>
      <c r="H43" s="28">
        <f t="shared" si="16"/>
        <v>1</v>
      </c>
      <c r="I43" s="62">
        <f t="shared" si="16"/>
        <v>1</v>
      </c>
      <c r="J43" s="62">
        <f t="shared" si="16"/>
        <v>3</v>
      </c>
      <c r="K43" s="28">
        <f t="shared" si="16"/>
        <v>2</v>
      </c>
      <c r="L43" s="62">
        <f aca="true" t="shared" si="17" ref="L43:Q43">SUM(L30+L42)</f>
        <v>0</v>
      </c>
      <c r="M43" s="28">
        <f t="shared" si="17"/>
        <v>0</v>
      </c>
      <c r="N43" s="62">
        <f t="shared" si="17"/>
        <v>1.13</v>
      </c>
      <c r="O43" s="28">
        <f t="shared" si="17"/>
        <v>1.13</v>
      </c>
      <c r="P43" s="62">
        <f t="shared" si="17"/>
        <v>0.05</v>
      </c>
      <c r="Q43" s="28">
        <f t="shared" si="17"/>
        <v>0.05</v>
      </c>
      <c r="R43" s="62">
        <f t="shared" si="16"/>
        <v>0</v>
      </c>
      <c r="S43" s="28">
        <f t="shared" si="16"/>
        <v>0</v>
      </c>
      <c r="T43" s="29">
        <f t="shared" si="16"/>
        <v>49066.700000000004</v>
      </c>
      <c r="U43" s="138">
        <f t="shared" si="16"/>
        <v>48001.1</v>
      </c>
      <c r="V43" s="63">
        <f t="shared" si="16"/>
        <v>0</v>
      </c>
      <c r="W43" s="63">
        <f t="shared" si="16"/>
        <v>0</v>
      </c>
      <c r="X43" s="63">
        <f t="shared" si="16"/>
        <v>48001.1</v>
      </c>
      <c r="Y43" s="63">
        <f t="shared" si="16"/>
        <v>0</v>
      </c>
      <c r="Z43" s="63">
        <f t="shared" si="16"/>
        <v>1065.6</v>
      </c>
      <c r="AA43" s="63">
        <f t="shared" si="16"/>
        <v>1065.6</v>
      </c>
      <c r="AB43" s="63">
        <f t="shared" si="16"/>
        <v>0</v>
      </c>
      <c r="AC43" s="63">
        <f t="shared" si="16"/>
        <v>0</v>
      </c>
      <c r="AD43" s="63">
        <f t="shared" si="16"/>
        <v>33249.469999999994</v>
      </c>
      <c r="AE43" s="63">
        <f t="shared" si="16"/>
        <v>31877.38</v>
      </c>
      <c r="AF43" s="63">
        <f t="shared" si="16"/>
        <v>25371.38</v>
      </c>
      <c r="AG43" s="63">
        <f t="shared" si="16"/>
        <v>0</v>
      </c>
      <c r="AH43" s="63">
        <f t="shared" si="16"/>
        <v>0</v>
      </c>
      <c r="AI43" s="63">
        <f t="shared" si="16"/>
        <v>1372.09</v>
      </c>
      <c r="AJ43" s="63">
        <f t="shared" si="16"/>
        <v>0</v>
      </c>
      <c r="AK43" s="63">
        <f t="shared" si="16"/>
        <v>0</v>
      </c>
      <c r="AL43" s="64">
        <f t="shared" si="16"/>
        <v>0</v>
      </c>
      <c r="AM43" s="65">
        <f t="shared" si="11"/>
        <v>25383.920000000002</v>
      </c>
      <c r="AN43" s="65">
        <f t="shared" si="12"/>
        <v>213714.58000000002</v>
      </c>
      <c r="AQ43" s="35"/>
    </row>
    <row r="44" ht="12">
      <c r="AQ44" s="77"/>
    </row>
    <row r="45" ht="12">
      <c r="AQ45" s="77"/>
    </row>
    <row r="46" ht="12">
      <c r="AQ46" s="77"/>
    </row>
    <row r="47" ht="12">
      <c r="AQ47" s="77"/>
    </row>
    <row r="48" ht="12">
      <c r="AQ48" s="77"/>
    </row>
    <row r="49" ht="12">
      <c r="AQ49" s="77"/>
    </row>
    <row r="50" ht="12">
      <c r="AQ50" s="77"/>
    </row>
    <row r="51" ht="12">
      <c r="AQ51" s="77"/>
    </row>
    <row r="52" ht="12">
      <c r="AQ52" s="77"/>
    </row>
    <row r="53" ht="12">
      <c r="AQ53" s="77"/>
    </row>
    <row r="54" ht="12">
      <c r="AQ54" s="77"/>
    </row>
    <row r="55" ht="12">
      <c r="AQ55" s="77"/>
    </row>
    <row r="56" ht="12">
      <c r="AQ56" s="77"/>
    </row>
    <row r="57" ht="12">
      <c r="AQ57" s="77"/>
    </row>
    <row r="58" ht="12">
      <c r="AQ58" s="77"/>
    </row>
    <row r="59" ht="12">
      <c r="AQ59" s="77"/>
    </row>
    <row r="60" ht="12">
      <c r="AQ60" s="77"/>
    </row>
    <row r="61" ht="12">
      <c r="AQ61" s="77"/>
    </row>
    <row r="62" ht="12">
      <c r="AQ62" s="77"/>
    </row>
    <row r="63" ht="12">
      <c r="AQ63" s="77"/>
    </row>
    <row r="64" ht="12">
      <c r="AQ64" s="77"/>
    </row>
    <row r="65" ht="12">
      <c r="AQ65" s="77"/>
    </row>
    <row r="66" ht="12">
      <c r="AQ66" s="77"/>
    </row>
    <row r="67" ht="12">
      <c r="AQ67" s="77"/>
    </row>
    <row r="68" ht="12">
      <c r="AQ68" s="77"/>
    </row>
    <row r="69" ht="12">
      <c r="AQ69" s="77"/>
    </row>
    <row r="70" ht="12">
      <c r="AQ70" s="77"/>
    </row>
    <row r="71" ht="12">
      <c r="AQ71" s="77"/>
    </row>
    <row r="72" ht="12">
      <c r="AQ72" s="77"/>
    </row>
    <row r="73" ht="12">
      <c r="AQ73" s="77"/>
    </row>
    <row r="74" ht="12">
      <c r="AQ74" s="77"/>
    </row>
    <row r="75" ht="12">
      <c r="AQ75" s="77"/>
    </row>
    <row r="76" ht="12">
      <c r="AQ76" s="77"/>
    </row>
    <row r="77" ht="12">
      <c r="AQ77" s="77"/>
    </row>
    <row r="78" ht="12">
      <c r="AQ78" s="77"/>
    </row>
    <row r="79" ht="12">
      <c r="AQ79" s="77"/>
    </row>
    <row r="80" ht="12">
      <c r="AQ80" s="77"/>
    </row>
    <row r="81" ht="12">
      <c r="AQ81" s="77"/>
    </row>
    <row r="82" ht="12">
      <c r="AQ82" s="77"/>
    </row>
    <row r="83" ht="12">
      <c r="AQ83" s="77"/>
    </row>
    <row r="84" ht="12">
      <c r="AQ84" s="77"/>
    </row>
    <row r="85" ht="12">
      <c r="AQ85" s="77"/>
    </row>
    <row r="86" ht="12">
      <c r="AQ86" s="77"/>
    </row>
    <row r="87" ht="12">
      <c r="AQ87" s="77"/>
    </row>
    <row r="88" ht="12">
      <c r="AQ88" s="77"/>
    </row>
    <row r="89" ht="12">
      <c r="AQ89" s="77"/>
    </row>
    <row r="90" ht="12">
      <c r="AQ90" s="77"/>
    </row>
    <row r="91" ht="12">
      <c r="AQ91" s="77"/>
    </row>
    <row r="92" ht="12">
      <c r="AQ92" s="77"/>
    </row>
    <row r="93" ht="12">
      <c r="AQ93" s="77"/>
    </row>
    <row r="94" ht="12">
      <c r="AQ94" s="77"/>
    </row>
    <row r="95" ht="12">
      <c r="AQ95" s="77"/>
    </row>
    <row r="96" ht="12">
      <c r="AQ96" s="77"/>
    </row>
    <row r="97" ht="12">
      <c r="AQ97" s="77"/>
    </row>
    <row r="98" ht="12">
      <c r="AQ98" s="77"/>
    </row>
    <row r="99" ht="12">
      <c r="AQ99" s="77"/>
    </row>
    <row r="100" ht="12">
      <c r="AQ100" s="77"/>
    </row>
    <row r="101" ht="12">
      <c r="AQ101" s="77"/>
    </row>
    <row r="102" ht="12">
      <c r="AQ102" s="77"/>
    </row>
    <row r="103" ht="12">
      <c r="AQ103" s="77"/>
    </row>
    <row r="104" ht="12">
      <c r="AQ104" s="77"/>
    </row>
    <row r="105" ht="12">
      <c r="AQ105" s="77"/>
    </row>
    <row r="106" ht="12">
      <c r="AQ106" s="77"/>
    </row>
    <row r="107" ht="12">
      <c r="AQ107" s="77"/>
    </row>
    <row r="108" ht="12">
      <c r="AQ108" s="77"/>
    </row>
    <row r="109" ht="12">
      <c r="AQ109" s="77"/>
    </row>
    <row r="110" ht="12">
      <c r="AQ110" s="77"/>
    </row>
    <row r="111" ht="12">
      <c r="AQ111" s="77"/>
    </row>
    <row r="112" ht="12">
      <c r="AQ112" s="77"/>
    </row>
    <row r="113" ht="12">
      <c r="AQ113" s="77"/>
    </row>
    <row r="114" ht="12">
      <c r="AQ114" s="77"/>
    </row>
    <row r="115" ht="12">
      <c r="AQ115" s="77"/>
    </row>
    <row r="116" ht="12">
      <c r="AQ116" s="77"/>
    </row>
    <row r="117" ht="12">
      <c r="AQ117" s="77"/>
    </row>
    <row r="118" ht="12">
      <c r="AQ118" s="77"/>
    </row>
    <row r="119" ht="12">
      <c r="AQ119" s="77"/>
    </row>
    <row r="120" ht="12">
      <c r="AQ120" s="77"/>
    </row>
    <row r="121" ht="12">
      <c r="AQ121" s="77"/>
    </row>
    <row r="122" ht="12">
      <c r="AQ122" s="77"/>
    </row>
    <row r="123" ht="12">
      <c r="AQ123" s="77"/>
    </row>
    <row r="124" ht="12">
      <c r="AQ124" s="77"/>
    </row>
    <row r="125" ht="12">
      <c r="AQ125" s="77"/>
    </row>
    <row r="126" ht="12">
      <c r="AQ126" s="77"/>
    </row>
    <row r="127" ht="12">
      <c r="AQ127" s="77"/>
    </row>
    <row r="128" ht="12">
      <c r="AQ128" s="77"/>
    </row>
    <row r="129" ht="12">
      <c r="AQ129" s="77"/>
    </row>
    <row r="130" ht="12">
      <c r="AQ130" s="77"/>
    </row>
    <row r="131" ht="12">
      <c r="AQ131" s="77"/>
    </row>
    <row r="132" ht="12">
      <c r="AQ132" s="77"/>
    </row>
    <row r="133" ht="12">
      <c r="AQ133" s="77"/>
    </row>
    <row r="134" ht="12">
      <c r="AQ134" s="77"/>
    </row>
    <row r="135" ht="12">
      <c r="AQ135" s="77"/>
    </row>
    <row r="136" ht="12">
      <c r="AQ136" s="77"/>
    </row>
    <row r="137" ht="12">
      <c r="AQ137" s="77"/>
    </row>
    <row r="138" ht="12">
      <c r="AQ138" s="35"/>
    </row>
  </sheetData>
  <sheetProtection password="C7E0" sheet="1" objects="1" scenarios="1"/>
  <mergeCells count="46">
    <mergeCell ref="B2:C6"/>
    <mergeCell ref="D2:D6"/>
    <mergeCell ref="V3:Y3"/>
    <mergeCell ref="X4:X6"/>
    <mergeCell ref="L3:L6"/>
    <mergeCell ref="M3:M6"/>
    <mergeCell ref="N3:N6"/>
    <mergeCell ref="O3:O6"/>
    <mergeCell ref="H2:O2"/>
    <mergeCell ref="P2:P6"/>
    <mergeCell ref="F2:F6"/>
    <mergeCell ref="J3:J6"/>
    <mergeCell ref="AA4:AA6"/>
    <mergeCell ref="T2:T6"/>
    <mergeCell ref="I3:I6"/>
    <mergeCell ref="B43:C43"/>
    <mergeCell ref="V4:V6"/>
    <mergeCell ref="U3:U6"/>
    <mergeCell ref="Z3:AA3"/>
    <mergeCell ref="Z4:Z6"/>
    <mergeCell ref="AC4:AC6"/>
    <mergeCell ref="AM2:AM6"/>
    <mergeCell ref="H3:H6"/>
    <mergeCell ref="AB4:AB6"/>
    <mergeCell ref="K3:K6"/>
    <mergeCell ref="AB3:AC3"/>
    <mergeCell ref="U2:Y2"/>
    <mergeCell ref="R2:R6"/>
    <mergeCell ref="S2:S6"/>
    <mergeCell ref="E2:E6"/>
    <mergeCell ref="W4:W6"/>
    <mergeCell ref="Y4:Y6"/>
    <mergeCell ref="AK3:AL3"/>
    <mergeCell ref="AL4:AL6"/>
    <mergeCell ref="AD2:AI2"/>
    <mergeCell ref="Z2:AC2"/>
    <mergeCell ref="AJ2:AL2"/>
    <mergeCell ref="Q2:Q6"/>
    <mergeCell ref="G2:G6"/>
    <mergeCell ref="AN2:AN6"/>
    <mergeCell ref="AK4:AK6"/>
    <mergeCell ref="AE4:AF5"/>
    <mergeCell ref="AG4:AH5"/>
    <mergeCell ref="AD3:AD6"/>
    <mergeCell ref="AI4:AI6"/>
    <mergeCell ref="AJ3:AJ6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6"/>
  <dimension ref="B2: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00390625" defaultRowHeight="12.75"/>
  <cols>
    <col min="1" max="1" width="3.75390625" style="33" customWidth="1"/>
    <col min="2" max="2" width="3.625" style="33" customWidth="1"/>
    <col min="3" max="3" width="21.375" style="33" customWidth="1"/>
    <col min="4" max="5" width="11.375" style="33" customWidth="1"/>
    <col min="6" max="16384" width="9.125" style="33" customWidth="1"/>
  </cols>
  <sheetData>
    <row r="1" ht="12.75" customHeight="1" thickBot="1"/>
    <row r="2" spans="2:6" ht="12" customHeight="1">
      <c r="B2" s="229" t="s">
        <v>0</v>
      </c>
      <c r="C2" s="230"/>
      <c r="D2" s="235" t="s">
        <v>159</v>
      </c>
      <c r="E2" s="235" t="s">
        <v>160</v>
      </c>
      <c r="F2" s="233" t="s">
        <v>12</v>
      </c>
    </row>
    <row r="3" spans="2:6" ht="12" customHeight="1">
      <c r="B3" s="231"/>
      <c r="C3" s="232"/>
      <c r="D3" s="236"/>
      <c r="E3" s="236"/>
      <c r="F3" s="234"/>
    </row>
    <row r="4" spans="2:6" ht="12">
      <c r="B4" s="231"/>
      <c r="C4" s="232"/>
      <c r="D4" s="236"/>
      <c r="E4" s="236"/>
      <c r="F4" s="234"/>
    </row>
    <row r="5" spans="2:6" ht="12">
      <c r="B5" s="231"/>
      <c r="C5" s="232"/>
      <c r="D5" s="236"/>
      <c r="E5" s="236"/>
      <c r="F5" s="234"/>
    </row>
    <row r="6" spans="2:6" ht="14.25" customHeight="1" thickBot="1">
      <c r="B6" s="231"/>
      <c r="C6" s="232"/>
      <c r="D6" s="236"/>
      <c r="E6" s="236"/>
      <c r="F6" s="234"/>
    </row>
    <row r="7" spans="2:6" ht="12.75" thickBot="1">
      <c r="B7" s="202" t="str">
        <f>'knižničný fond'!B7</f>
        <v>Okres SVIDNÍK</v>
      </c>
      <c r="C7" s="203"/>
      <c r="D7" s="203"/>
      <c r="E7" s="203"/>
      <c r="F7" s="204"/>
    </row>
    <row r="8" spans="2:6" ht="12.75" thickBot="1">
      <c r="B8" s="36" t="str">
        <f>+'knižničný fond'!B8</f>
        <v>1.</v>
      </c>
      <c r="C8" s="3" t="str">
        <f>'knižničný fond'!C8</f>
        <v>Svidník</v>
      </c>
      <c r="D8" s="111">
        <v>1</v>
      </c>
      <c r="E8" s="111">
        <v>10</v>
      </c>
      <c r="F8" s="82">
        <f>SUM(D8:E8)</f>
        <v>11</v>
      </c>
    </row>
    <row r="9" spans="2:6" ht="12.75" thickBot="1">
      <c r="B9" s="202" t="str">
        <f>'knižničný fond'!B9</f>
        <v>Mestské knižnice</v>
      </c>
      <c r="C9" s="203"/>
      <c r="D9" s="203"/>
      <c r="E9" s="203"/>
      <c r="F9" s="204"/>
    </row>
    <row r="10" spans="2:6" ht="12.75" thickBot="1">
      <c r="B10" s="44" t="str">
        <f>+'knižničný fond'!B10</f>
        <v>1.</v>
      </c>
      <c r="C10" s="12" t="str">
        <f>'knižničný fond'!C10</f>
        <v>Giraltovce</v>
      </c>
      <c r="D10" s="114">
        <v>1</v>
      </c>
      <c r="E10" s="114">
        <v>0</v>
      </c>
      <c r="F10" s="86">
        <f>SUM(D10:E10)</f>
        <v>1</v>
      </c>
    </row>
    <row r="11" spans="2:6" ht="12.75" thickBot="1">
      <c r="B11" s="202" t="str">
        <f>+'knižničný fond'!B11</f>
        <v>Profesionálne knižnice</v>
      </c>
      <c r="C11" s="203">
        <f>+'knižničný fond'!C11</f>
        <v>0</v>
      </c>
      <c r="D11" s="203"/>
      <c r="E11" s="203">
        <f>+'knižničný fond'!H11</f>
        <v>0</v>
      </c>
      <c r="F11" s="204">
        <f>+'knižničný fond'!I11</f>
        <v>0</v>
      </c>
    </row>
    <row r="12" spans="2:6" ht="12.75" thickBot="1">
      <c r="B12" s="54" t="e">
        <f>+'knižničný fond'!#REF!</f>
        <v>#REF!</v>
      </c>
      <c r="C12" s="18" t="e">
        <f>'knižničný fond'!#REF!</f>
        <v>#REF!</v>
      </c>
      <c r="D12" s="111"/>
      <c r="E12" s="111"/>
      <c r="F12" s="87">
        <f>SUM(D12:E12)</f>
        <v>0</v>
      </c>
    </row>
    <row r="13" spans="2:6" ht="12.75" thickBot="1">
      <c r="B13" s="202" t="str">
        <f>'knižničný fond'!B15</f>
        <v>Neprofesionálne knižnice</v>
      </c>
      <c r="C13" s="203"/>
      <c r="D13" s="203"/>
      <c r="E13" s="203"/>
      <c r="F13" s="204"/>
    </row>
    <row r="14" spans="2:6" ht="12">
      <c r="B14" s="44" t="e">
        <f>+'knižničný fond'!#REF!</f>
        <v>#REF!</v>
      </c>
      <c r="C14" s="12" t="e">
        <f>'knižničný fond'!#REF!</f>
        <v>#REF!</v>
      </c>
      <c r="D14" s="114">
        <v>1</v>
      </c>
      <c r="E14" s="114">
        <v>10</v>
      </c>
      <c r="F14" s="86">
        <f aca="true" t="shared" si="0" ref="F14:F23">SUM(D14:E14)</f>
        <v>11</v>
      </c>
    </row>
    <row r="15" spans="2:6" ht="12">
      <c r="B15" s="54" t="str">
        <f>+'knižničný fond'!B16</f>
        <v>1.</v>
      </c>
      <c r="C15" s="18" t="str">
        <f>'knižničný fond'!C16</f>
        <v>Kračúnovce</v>
      </c>
      <c r="D15" s="111">
        <v>0</v>
      </c>
      <c r="E15" s="111">
        <v>35</v>
      </c>
      <c r="F15" s="87">
        <f t="shared" si="0"/>
        <v>35</v>
      </c>
    </row>
    <row r="16" spans="2:6" ht="12">
      <c r="B16" s="54" t="str">
        <f>+'knižničný fond'!B17</f>
        <v>2.</v>
      </c>
      <c r="C16" s="18" t="str">
        <f>'knižničný fond'!C17</f>
        <v>Kružlová</v>
      </c>
      <c r="D16" s="111">
        <v>0</v>
      </c>
      <c r="E16" s="111">
        <v>30</v>
      </c>
      <c r="F16" s="87">
        <f t="shared" si="0"/>
        <v>30</v>
      </c>
    </row>
    <row r="17" spans="2:6" ht="12">
      <c r="B17" s="54" t="str">
        <f>+'knižničný fond'!B18</f>
        <v>3.</v>
      </c>
      <c r="C17" s="18" t="str">
        <f>'knižničný fond'!C18</f>
        <v>Ladomirová</v>
      </c>
      <c r="D17" s="111">
        <v>0</v>
      </c>
      <c r="E17" s="111">
        <v>30</v>
      </c>
      <c r="F17" s="87">
        <f t="shared" si="0"/>
        <v>30</v>
      </c>
    </row>
    <row r="18" spans="2:6" ht="12">
      <c r="B18" s="54" t="str">
        <f>+'knižničný fond'!B19</f>
        <v>4.</v>
      </c>
      <c r="C18" s="18" t="str">
        <f>'knižničný fond'!C19</f>
        <v>Mestisko</v>
      </c>
      <c r="D18" s="111">
        <v>0</v>
      </c>
      <c r="E18" s="111">
        <v>10</v>
      </c>
      <c r="F18" s="87">
        <f t="shared" si="0"/>
        <v>10</v>
      </c>
    </row>
    <row r="19" spans="2:6" ht="12">
      <c r="B19" s="54" t="str">
        <f>+'knižničný fond'!B20</f>
        <v>5.</v>
      </c>
      <c r="C19" s="18" t="str">
        <f>'knižničný fond'!C20</f>
        <v>Rakovčík</v>
      </c>
      <c r="D19" s="111">
        <v>0</v>
      </c>
      <c r="E19" s="111">
        <v>20</v>
      </c>
      <c r="F19" s="87">
        <f t="shared" si="0"/>
        <v>20</v>
      </c>
    </row>
    <row r="20" spans="2:6" ht="12">
      <c r="B20" s="54" t="str">
        <f>+'knižničný fond'!B21</f>
        <v>6.</v>
      </c>
      <c r="C20" s="18" t="str">
        <f>'knižničný fond'!C21</f>
        <v>Vyšný Mirošov</v>
      </c>
      <c r="D20" s="111"/>
      <c r="E20" s="111"/>
      <c r="F20" s="87">
        <f t="shared" si="0"/>
        <v>0</v>
      </c>
    </row>
    <row r="21" spans="2:6" ht="12">
      <c r="B21" s="54" t="str">
        <f>+'knižničný fond'!B22</f>
        <v>7.</v>
      </c>
      <c r="C21" s="18">
        <f>'knižničný fond'!C22</f>
        <v>0</v>
      </c>
      <c r="D21" s="111"/>
      <c r="E21" s="111"/>
      <c r="F21" s="87">
        <f t="shared" si="0"/>
        <v>0</v>
      </c>
    </row>
    <row r="22" spans="2:6" ht="12">
      <c r="B22" s="54" t="str">
        <f>+'knižničný fond'!B23</f>
        <v>8.</v>
      </c>
      <c r="C22" s="18">
        <f>'knižničný fond'!C23</f>
        <v>0</v>
      </c>
      <c r="D22" s="111"/>
      <c r="E22" s="111"/>
      <c r="F22" s="87">
        <f t="shared" si="0"/>
        <v>0</v>
      </c>
    </row>
    <row r="23" spans="2:6" ht="12">
      <c r="B23" s="54" t="str">
        <f>+'knižničný fond'!B24</f>
        <v>9.</v>
      </c>
      <c r="C23" s="18">
        <f>'knižničný fond'!C24</f>
        <v>0</v>
      </c>
      <c r="D23" s="111"/>
      <c r="E23" s="111"/>
      <c r="F23" s="87">
        <f t="shared" si="0"/>
        <v>0</v>
      </c>
    </row>
    <row r="24" spans="2:6" ht="12.75" thickBot="1">
      <c r="B24" s="197" t="str">
        <f>'knižničný fond'!B25</f>
        <v>SPOLU - Neprof. knižnice</v>
      </c>
      <c r="C24" s="198"/>
      <c r="D24" s="103">
        <f>SUM(D14:D23)</f>
        <v>1</v>
      </c>
      <c r="E24" s="103">
        <f>SUM(E14:E23)</f>
        <v>135</v>
      </c>
      <c r="F24" s="21">
        <f>SUM(F14:F23)</f>
        <v>136</v>
      </c>
    </row>
    <row r="25" spans="2:6" ht="12.75" thickBot="1">
      <c r="B25" s="195" t="str">
        <f>'knižničný fond'!B26</f>
        <v>SPOLU - okr. Svidník</v>
      </c>
      <c r="C25" s="196"/>
      <c r="D25" s="106">
        <f>SUM(D8+D10+D12+D24)</f>
        <v>3</v>
      </c>
      <c r="E25" s="106">
        <f>SUM(E8+E10+E12+E24)</f>
        <v>145</v>
      </c>
      <c r="F25" s="106">
        <f>SUM(F8+F10+F12+F24)</f>
        <v>148</v>
      </c>
    </row>
    <row r="26" spans="2:6" ht="12.75" thickBot="1">
      <c r="B26" s="225"/>
      <c r="C26" s="226"/>
      <c r="D26" s="226"/>
      <c r="E26" s="226"/>
      <c r="F26" s="227"/>
    </row>
    <row r="27" spans="2:6" ht="12.75" thickBot="1">
      <c r="B27" s="202" t="str">
        <f>'knižničný fond'!B28</f>
        <v>Okres STROPKOV</v>
      </c>
      <c r="C27" s="203"/>
      <c r="D27" s="203"/>
      <c r="E27" s="203"/>
      <c r="F27" s="204"/>
    </row>
    <row r="28" spans="2:6" ht="12.75" thickBot="1">
      <c r="B28" s="202" t="str">
        <f>'knižničný fond'!B29</f>
        <v>Mestské knižnice</v>
      </c>
      <c r="C28" s="203"/>
      <c r="D28" s="203"/>
      <c r="E28" s="203"/>
      <c r="F28" s="204"/>
    </row>
    <row r="29" spans="2:6" ht="12.75" thickBot="1">
      <c r="B29" s="44" t="str">
        <f>+'knižničný fond'!B30</f>
        <v>1.</v>
      </c>
      <c r="C29" s="12" t="str">
        <f>'knižničný fond'!C30</f>
        <v>Stropkov</v>
      </c>
      <c r="D29" s="111">
        <v>2</v>
      </c>
      <c r="E29" s="111">
        <v>30</v>
      </c>
      <c r="F29" s="86">
        <f>SUM(D29:E29)</f>
        <v>32</v>
      </c>
    </row>
    <row r="30" spans="2:6" ht="12.75" thickBot="1">
      <c r="B30" s="202" t="str">
        <f>+'knižničný fond'!B31</f>
        <v>Neprofesionálne knižnice</v>
      </c>
      <c r="C30" s="203">
        <f>'knižničný fond'!C31</f>
        <v>0</v>
      </c>
      <c r="D30" s="203"/>
      <c r="E30" s="203"/>
      <c r="F30" s="204"/>
    </row>
    <row r="31" spans="2:6" ht="12">
      <c r="B31" s="44" t="str">
        <f>+'knižničný fond'!B32</f>
        <v>1.</v>
      </c>
      <c r="C31" s="12" t="str">
        <f>'knižničný fond'!C32</f>
        <v>Baňa</v>
      </c>
      <c r="D31" s="111">
        <v>0</v>
      </c>
      <c r="E31" s="111">
        <v>10</v>
      </c>
      <c r="F31" s="86">
        <f aca="true" t="shared" si="1" ref="F31:F40">SUM(D31:E31)</f>
        <v>10</v>
      </c>
    </row>
    <row r="32" spans="2:6" ht="12">
      <c r="B32" s="54" t="str">
        <f>+'knižničný fond'!B33</f>
        <v>2.</v>
      </c>
      <c r="C32" s="18" t="str">
        <f>'knižničný fond'!C33</f>
        <v>Bukovce</v>
      </c>
      <c r="D32" s="111">
        <v>0</v>
      </c>
      <c r="E32" s="111">
        <v>45</v>
      </c>
      <c r="F32" s="87">
        <f t="shared" si="1"/>
        <v>45</v>
      </c>
    </row>
    <row r="33" spans="2:6" ht="12">
      <c r="B33" s="54" t="str">
        <f>+'knižničný fond'!B34</f>
        <v>3.</v>
      </c>
      <c r="C33" s="18" t="str">
        <f>'knižničný fond'!C34</f>
        <v>Duplín</v>
      </c>
      <c r="D33" s="111">
        <v>0</v>
      </c>
      <c r="E33" s="111">
        <v>10</v>
      </c>
      <c r="F33" s="87">
        <f t="shared" si="1"/>
        <v>10</v>
      </c>
    </row>
    <row r="34" spans="2:6" ht="12">
      <c r="B34" s="54" t="str">
        <f>+'knižničný fond'!B35</f>
        <v>4.</v>
      </c>
      <c r="C34" s="18" t="str">
        <f>'knižničný fond'!C35</f>
        <v>Turany nad Ondavou</v>
      </c>
      <c r="D34" s="111">
        <v>0</v>
      </c>
      <c r="E34" s="111">
        <v>30</v>
      </c>
      <c r="F34" s="87">
        <f t="shared" si="1"/>
        <v>30</v>
      </c>
    </row>
    <row r="35" spans="2:6" ht="12">
      <c r="B35" s="54" t="str">
        <f>+'knižničný fond'!B36</f>
        <v>5.</v>
      </c>
      <c r="C35" s="18">
        <f>'knižničný fond'!C36</f>
        <v>0</v>
      </c>
      <c r="D35" s="111"/>
      <c r="E35" s="111"/>
      <c r="F35" s="87">
        <f t="shared" si="1"/>
        <v>0</v>
      </c>
    </row>
    <row r="36" spans="2:6" ht="12">
      <c r="B36" s="54" t="str">
        <f>+'knižničný fond'!B37</f>
        <v>6.</v>
      </c>
      <c r="C36" s="18">
        <f>'knižničný fond'!C37</f>
        <v>0</v>
      </c>
      <c r="D36" s="111"/>
      <c r="E36" s="111"/>
      <c r="F36" s="87">
        <f t="shared" si="1"/>
        <v>0</v>
      </c>
    </row>
    <row r="37" spans="2:6" ht="12">
      <c r="B37" s="54" t="str">
        <f>+'knižničný fond'!B38</f>
        <v>7.</v>
      </c>
      <c r="C37" s="18">
        <f>'knižničný fond'!C38</f>
        <v>0</v>
      </c>
      <c r="D37" s="111"/>
      <c r="E37" s="111"/>
      <c r="F37" s="87">
        <f t="shared" si="1"/>
        <v>0</v>
      </c>
    </row>
    <row r="38" spans="2:6" ht="12">
      <c r="B38" s="54" t="str">
        <f>+'knižničný fond'!B39</f>
        <v>8.</v>
      </c>
      <c r="C38" s="18">
        <f>'knižničný fond'!C39</f>
        <v>0</v>
      </c>
      <c r="D38" s="111"/>
      <c r="E38" s="111"/>
      <c r="F38" s="87">
        <f t="shared" si="1"/>
        <v>0</v>
      </c>
    </row>
    <row r="39" spans="2:6" ht="12">
      <c r="B39" s="54" t="str">
        <f>+'knižničný fond'!B40</f>
        <v>9.</v>
      </c>
      <c r="C39" s="18">
        <f>'knižničný fond'!C40</f>
        <v>0</v>
      </c>
      <c r="D39" s="111"/>
      <c r="E39" s="111"/>
      <c r="F39" s="87">
        <f t="shared" si="1"/>
        <v>0</v>
      </c>
    </row>
    <row r="40" spans="2:6" ht="12">
      <c r="B40" s="54" t="str">
        <f>+'knižničný fond'!B41</f>
        <v>10.</v>
      </c>
      <c r="C40" s="18">
        <f>'knižničný fond'!C41</f>
        <v>0</v>
      </c>
      <c r="D40" s="111"/>
      <c r="E40" s="111"/>
      <c r="F40" s="87">
        <f t="shared" si="1"/>
        <v>0</v>
      </c>
    </row>
    <row r="41" spans="2:6" ht="12.75" thickBot="1">
      <c r="B41" s="169" t="str">
        <f>'knižničný fond'!B42</f>
        <v>SPOLU - Neprof. knižnice</v>
      </c>
      <c r="C41" s="170"/>
      <c r="D41" s="93">
        <f>SUM(D31:D40)</f>
        <v>0</v>
      </c>
      <c r="E41" s="93">
        <f>SUM(E31:E40)</f>
        <v>95</v>
      </c>
      <c r="F41" s="94">
        <f>SUM(F31:F40)</f>
        <v>95</v>
      </c>
    </row>
    <row r="42" spans="2:6" ht="12.75" thickBot="1">
      <c r="B42" s="195" t="str">
        <f>'knižničný fond'!B43</f>
        <v>SPOLU - okres STROPKOV</v>
      </c>
      <c r="C42" s="196"/>
      <c r="D42" s="64">
        <f>SUM(D29+D41)</f>
        <v>2</v>
      </c>
      <c r="E42" s="64">
        <f>SUM(E29+E41)</f>
        <v>125</v>
      </c>
      <c r="F42" s="107">
        <f>SUM(F29+F41)</f>
        <v>127</v>
      </c>
    </row>
  </sheetData>
  <sheetProtection password="C7E0" sheet="1" objects="1" scenarios="1"/>
  <mergeCells count="16">
    <mergeCell ref="B30:F30"/>
    <mergeCell ref="B41:C41"/>
    <mergeCell ref="B42:C42"/>
    <mergeCell ref="B13:F13"/>
    <mergeCell ref="B24:C24"/>
    <mergeCell ref="B25:C25"/>
    <mergeCell ref="B26:F26"/>
    <mergeCell ref="B27:F27"/>
    <mergeCell ref="B28:F28"/>
    <mergeCell ref="F2:F6"/>
    <mergeCell ref="B7:F7"/>
    <mergeCell ref="B9:F9"/>
    <mergeCell ref="B11:F11"/>
    <mergeCell ref="B2:C6"/>
    <mergeCell ref="D2:D6"/>
    <mergeCell ref="E2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hospodarske</cp:lastModifiedBy>
  <cp:lastPrinted>2009-02-20T07:02:14Z</cp:lastPrinted>
  <dcterms:created xsi:type="dcterms:W3CDTF">2000-01-27T06:42:16Z</dcterms:created>
  <dcterms:modified xsi:type="dcterms:W3CDTF">2013-03-14T07:10:25Z</dcterms:modified>
  <cp:category/>
  <cp:version/>
  <cp:contentType/>
  <cp:contentStatus/>
</cp:coreProperties>
</file>