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4800" windowHeight="11325" tabRatio="876" activeTab="5"/>
  </bookViews>
  <sheets>
    <sheet name="knižničný fond" sheetId="1" r:id="rId1"/>
    <sheet name="výpožičky a služby" sheetId="2" r:id="rId2"/>
    <sheet name="používatelia" sheetId="3" r:id="rId3"/>
    <sheet name="Ďalšie údaje" sheetId="4" r:id="rId4"/>
    <sheet name="informačné technológie" sheetId="5" r:id="rId5"/>
    <sheet name="zamestnanci a hospodárenie" sheetId="6" r:id="rId6"/>
    <sheet name="List1" sheetId="7" state="hidden" r:id="rId7"/>
    <sheet name="čas" sheetId="8" r:id="rId8"/>
  </sheets>
  <definedNames/>
  <calcPr fullCalcOnLoad="1"/>
</workbook>
</file>

<file path=xl/sharedStrings.xml><?xml version="1.0" encoding="utf-8"?>
<sst xmlns="http://schemas.openxmlformats.org/spreadsheetml/2006/main" count="336" uniqueCount="273">
  <si>
    <t>knižnica</t>
  </si>
  <si>
    <t>knižničné jednotky</t>
  </si>
  <si>
    <t>krásna lit. pre dospelých</t>
  </si>
  <si>
    <t>odborná lit. pre deti</t>
  </si>
  <si>
    <t>knižničné jednotky spolu</t>
  </si>
  <si>
    <t>krásna lit. pre deti</t>
  </si>
  <si>
    <t>špeciálne dokumenty</t>
  </si>
  <si>
    <t>spolu</t>
  </si>
  <si>
    <t>rukopisy</t>
  </si>
  <si>
    <t>v tom</t>
  </si>
  <si>
    <t>z toho</t>
  </si>
  <si>
    <t>kúpou</t>
  </si>
  <si>
    <t>kontrolný súčet</t>
  </si>
  <si>
    <t>odb. lit. pre dospelých</t>
  </si>
  <si>
    <t>úbytky knižnič. jednotiek</t>
  </si>
  <si>
    <t>registrovaní používatelia</t>
  </si>
  <si>
    <t>z toho do 15 rokov</t>
  </si>
  <si>
    <t>výpožičky</t>
  </si>
  <si>
    <t>výpožičky spolu</t>
  </si>
  <si>
    <t>výpožičky periodík</t>
  </si>
  <si>
    <t>audio- vizuálne</t>
  </si>
  <si>
    <t>prezenčné výpožičky</t>
  </si>
  <si>
    <t>MVS iným knižniciam</t>
  </si>
  <si>
    <t>MVS z iných knižníc</t>
  </si>
  <si>
    <t>MMVS iným knižniciam</t>
  </si>
  <si>
    <t>MMVS z iných knižníc</t>
  </si>
  <si>
    <t>vzdelávacie a kult.-spoloč. podujatia</t>
  </si>
  <si>
    <t>odborné kurzy, porady, semináre</t>
  </si>
  <si>
    <t>edičná činnosť - počet titulov</t>
  </si>
  <si>
    <t>výstavba a rekonštrukcia</t>
  </si>
  <si>
    <t>ostatné kapitálové výdavky</t>
  </si>
  <si>
    <t>z toho poplatky za knižničné činnosti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</si>
  <si>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</si>
  <si>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</si>
  <si>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</si>
  <si>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</si>
  <si>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</si>
  <si>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</si>
  <si>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</si>
  <si>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</si>
  <si>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</si>
  <si>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</si>
  <si>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</si>
  <si>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</si>
  <si>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</si>
  <si>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</si>
  <si>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</si>
  <si>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</si>
  <si>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</si>
  <si>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</si>
  <si>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</si>
  <si>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</si>
  <si>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</si>
  <si>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</si>
  <si>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</si>
  <si>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</si>
  <si>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</si>
  <si>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</si>
  <si>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</si>
  <si>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</si>
  <si>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</si>
  <si>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knihy a zviazané periodiká</t>
  </si>
  <si>
    <t>z knižničných jednotiek spolu</t>
  </si>
  <si>
    <t>odborná literatúra pre dosp.</t>
  </si>
  <si>
    <t>krásna literatúra pre dospelých</t>
  </si>
  <si>
    <t>odborná literatúra pre deti</t>
  </si>
  <si>
    <t>krásna literatúra pre deti</t>
  </si>
  <si>
    <t>audiovizuál-ne dokumenty</t>
  </si>
  <si>
    <t>z toho zahraničné</t>
  </si>
  <si>
    <t>počet titulov dochádza-júcich periodík</t>
  </si>
  <si>
    <t>počet exemplárov dochádza-júcich periodík</t>
  </si>
  <si>
    <t>ročný prírastok knižničných jednotiek</t>
  </si>
  <si>
    <t>povinným výtlačkom</t>
  </si>
  <si>
    <t>darom</t>
  </si>
  <si>
    <t>bezodplat-ným prevodom</t>
  </si>
  <si>
    <t>ročný prírastok knižničných jednotiek spolu</t>
  </si>
  <si>
    <t>audiovi-zuálne dokumen-ty</t>
  </si>
  <si>
    <t>elektronic-ké dokumen-ty</t>
  </si>
  <si>
    <t>knižničné jednotky vo voľnom výbere</t>
  </si>
  <si>
    <t>knižničné jednotky spracov. automati-zovane</t>
  </si>
  <si>
    <t>výmenou</t>
  </si>
  <si>
    <t>počet študovní a čitární</t>
  </si>
  <si>
    <t>celková plocha knižnice v m2</t>
  </si>
  <si>
    <t>priemerný evidenčný počet zamestnancov (prepočítaný)</t>
  </si>
  <si>
    <t>z toho ženy</t>
  </si>
  <si>
    <t>zo štátneho rozpočtu</t>
  </si>
  <si>
    <t>z rozpočtu VÚC</t>
  </si>
  <si>
    <t>z rozpočtu obce</t>
  </si>
  <si>
    <t>tržby</t>
  </si>
  <si>
    <t>mzdové náklady/bez OON</t>
  </si>
  <si>
    <t>na nákup knižničného fondu</t>
  </si>
  <si>
    <t>z toho z prostried. štátneho rozpočtu</t>
  </si>
  <si>
    <t>Neprofesionálne knižnice</t>
  </si>
  <si>
    <t>SPOLU - Neprof. knižnice</t>
  </si>
  <si>
    <t>Mestské knižnice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</si>
  <si>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</si>
  <si>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</si>
  <si>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</si>
  <si>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</si>
  <si>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</si>
  <si>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</si>
  <si>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</si>
  <si>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</si>
  <si>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</si>
  <si>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</si>
  <si>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</si>
  <si>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</si>
  <si>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</si>
  <si>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</si>
  <si>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</si>
  <si>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elektronické dokumenty (vrátane digitálnych)</t>
  </si>
  <si>
    <t>mikroformy</t>
  </si>
  <si>
    <t>elektronické (vrátane digitálnych)</t>
  </si>
  <si>
    <t>iné výnosy</t>
  </si>
  <si>
    <t>Okres SVIDNÍK</t>
  </si>
  <si>
    <t>SPOLU - okr. Svidník</t>
  </si>
  <si>
    <t>Okres STROPKOV</t>
  </si>
  <si>
    <t>Stropkov</t>
  </si>
  <si>
    <t>Svidník</t>
  </si>
  <si>
    <t>SPOLU - okres STROPKOV</t>
  </si>
  <si>
    <t>od iných subjektov</t>
  </si>
  <si>
    <t>Giraltovce</t>
  </si>
  <si>
    <t>Iné špeciálne dokum.</t>
  </si>
  <si>
    <t>Iné špeciálne dokumenty</t>
  </si>
  <si>
    <t>počet vypracov. Bibliografií</t>
  </si>
  <si>
    <t>počet vypracov. rešerší</t>
  </si>
  <si>
    <t>počet študijných a čitateľských miest</t>
  </si>
  <si>
    <t>počet prevádz. hodín pre verejnosť za týždeň</t>
  </si>
  <si>
    <t>metodické konzultácie</t>
  </si>
  <si>
    <t>zamest. s VŠ knihovníckym vzdelaním</t>
  </si>
  <si>
    <t>&lt;&lt;&lt; z toho     ženy</t>
  </si>
  <si>
    <t>zamestnanci so  SŠ knihovn. vzdelaním</t>
  </si>
  <si>
    <r>
      <t>z toho</t>
    </r>
    <r>
      <rPr>
        <sz val="9"/>
        <rFont val="Arial"/>
        <family val="2"/>
      </rPr>
      <t xml:space="preserve"> zamest. vykonávajúci knihovnícke činnosti</t>
    </r>
  </si>
  <si>
    <r>
      <t>z toho</t>
    </r>
    <r>
      <rPr>
        <sz val="9"/>
        <rFont val="Arial"/>
        <family val="2"/>
      </rPr>
      <t xml:space="preserve"> priestory pre používate-ľov v m2</t>
    </r>
  </si>
  <si>
    <r>
      <t>z toho</t>
    </r>
    <r>
      <rPr>
        <sz val="9"/>
        <rFont val="Arial"/>
        <family val="2"/>
      </rPr>
      <t xml:space="preserve"> informatická výchova</t>
    </r>
  </si>
  <si>
    <t>kontrolný súčet ženy</t>
  </si>
  <si>
    <t xml:space="preserve">návštevníci knižnice spolu </t>
  </si>
  <si>
    <r>
      <rPr>
        <u val="single"/>
        <sz val="9"/>
        <rFont val="Arial"/>
        <family val="2"/>
      </rPr>
      <t>z toho</t>
    </r>
    <r>
      <rPr>
        <sz val="9"/>
        <rFont val="Arial"/>
        <family val="2"/>
      </rPr>
      <t xml:space="preserve"> počet návštevníkov podujatí</t>
    </r>
  </si>
  <si>
    <t>Okrúhle</t>
  </si>
  <si>
    <t>výnosy z hlavnej činnosti spolu/príjmy (v EUR) (PREV.DOTÁCIE + TRZBY + INÉ VÝNOSY)</t>
  </si>
  <si>
    <t>náklady na hlavnú činnosť/výdavky (v EUR)</t>
  </si>
  <si>
    <t>prevádzkové dotácie a transfery na činnosť  (v EUR)</t>
  </si>
  <si>
    <t>výnosy z hlavnej činnosti spolu/príjmy  (v EUR)</t>
  </si>
  <si>
    <t>kapitálové výdavky  (v EUR)</t>
  </si>
  <si>
    <t>Profesionálne knižnice</t>
  </si>
  <si>
    <t xml:space="preserve">Počet PC </t>
  </si>
  <si>
    <t>z toho prístupných pre verejnosť s internetom</t>
  </si>
  <si>
    <t>www.stránka knižnice  (1= áno, 0=nie)</t>
  </si>
  <si>
    <t>Pripojenie wifi v knižnici pre  používateľov  (1= áno, 0=nie)</t>
  </si>
  <si>
    <t>Elektronický katalóg na internete  (1= áno, 0=nie)</t>
  </si>
  <si>
    <t>Vzdialený prístup k licencovaným EIZ  (1= áno, 0=nie)</t>
  </si>
  <si>
    <t>Počet vstupov do el. katalógu</t>
  </si>
  <si>
    <t>Počet databáz vytvorených knižnicou</t>
  </si>
  <si>
    <t>Počet sprístupňovaných licencovaných EIZ</t>
  </si>
  <si>
    <t>Počet vyhľadávaní v licencovaných EIZ spolu</t>
  </si>
  <si>
    <t>Počet zobrazených/stiahnutých elektr. Dokumentov</t>
  </si>
  <si>
    <t>Počet zodpovedaných dopytov v elektr referenčných službách</t>
  </si>
  <si>
    <t>Hodiny</t>
  </si>
  <si>
    <t>minúty</t>
  </si>
  <si>
    <t>Stagnujúce knižnice</t>
  </si>
  <si>
    <t>SPOLU - stagnujúce knižnice</t>
  </si>
  <si>
    <t>SPOLU - všetky knižnice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</si>
  <si>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</si>
  <si>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</si>
  <si>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</si>
  <si>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</si>
  <si>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</si>
  <si>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</si>
  <si>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</si>
  <si>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</si>
  <si>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</si>
  <si>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</si>
  <si>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</si>
  <si>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</si>
  <si>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</si>
  <si>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</si>
  <si>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</si>
  <si>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</si>
  <si>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</si>
  <si>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</si>
  <si>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</si>
  <si>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</si>
  <si>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</si>
  <si>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</si>
  <si>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</si>
  <si>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</si>
  <si>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Metodické návštevy</t>
  </si>
  <si>
    <t>Náklady na pracovníkov na dohodu (prepočítaný stav)</t>
  </si>
  <si>
    <t>Kračúnovce</t>
  </si>
  <si>
    <t>Kružlová</t>
  </si>
  <si>
    <t>Rakovčík</t>
  </si>
  <si>
    <t>Vyšný Mirošov</t>
  </si>
  <si>
    <t>Baňa</t>
  </si>
  <si>
    <t>Bukovce</t>
  </si>
  <si>
    <t>Duplín</t>
  </si>
  <si>
    <t>Turany nad Ondavou</t>
  </si>
  <si>
    <t>Beňadikovce</t>
  </si>
  <si>
    <t>Breznička</t>
  </si>
  <si>
    <t>Brusnica</t>
  </si>
  <si>
    <t>Bžany</t>
  </si>
  <si>
    <t>Cernina</t>
  </si>
  <si>
    <t>Cigla</t>
  </si>
  <si>
    <t>Dlhoňa</t>
  </si>
  <si>
    <t>Dubová</t>
  </si>
  <si>
    <t>Dukovce</t>
  </si>
  <si>
    <t>Havaj</t>
  </si>
  <si>
    <t>Hrabovčík</t>
  </si>
  <si>
    <t>Hunkovce</t>
  </si>
  <si>
    <t>Chotča</t>
  </si>
  <si>
    <t>Kalnište</t>
  </si>
  <si>
    <t>Kapišová</t>
  </si>
  <si>
    <t>Kečkovce</t>
  </si>
  <si>
    <t>Kobylnice</t>
  </si>
  <si>
    <t>Kolbovce</t>
  </si>
  <si>
    <t>Korejovce</t>
  </si>
  <si>
    <t>Krajná Bystrá</t>
  </si>
  <si>
    <t>Krajná Poľana</t>
  </si>
  <si>
    <t>Krajné Čierno</t>
  </si>
  <si>
    <t>Kručov</t>
  </si>
  <si>
    <t>Krušinec</t>
  </si>
  <si>
    <t>Kuková</t>
  </si>
  <si>
    <t>Kurimka</t>
  </si>
  <si>
    <t>Ladomirová</t>
  </si>
  <si>
    <t>Lomné</t>
  </si>
  <si>
    <t>Lúčka</t>
  </si>
  <si>
    <t>Lužany pri Topli</t>
  </si>
  <si>
    <t>Malá Poľana</t>
  </si>
  <si>
    <t>Matovce</t>
  </si>
  <si>
    <t>Miková</t>
  </si>
  <si>
    <t>Miňovce</t>
  </si>
  <si>
    <t>Miroľa</t>
  </si>
  <si>
    <t>Mlynárovce</t>
  </si>
  <si>
    <t>Nižná Olšava</t>
  </si>
  <si>
    <t>Nižný Mirošov</t>
  </si>
  <si>
    <t>Nižný Orlík</t>
  </si>
  <si>
    <t>Pstriná</t>
  </si>
  <si>
    <t>Radoma</t>
  </si>
  <si>
    <t>Rovné</t>
  </si>
  <si>
    <t>Roztoky</t>
  </si>
  <si>
    <t>Soboš</t>
  </si>
  <si>
    <t>Staškovce</t>
  </si>
  <si>
    <t>Stročín</t>
  </si>
  <si>
    <t>Svidnička</t>
  </si>
  <si>
    <t>Šandal</t>
  </si>
  <si>
    <t>Šarišský Štiavnik</t>
  </si>
  <si>
    <t>Tokajík</t>
  </si>
  <si>
    <t>Valkovce</t>
  </si>
  <si>
    <t>Varechovce</t>
  </si>
  <si>
    <t>Veľkrop</t>
  </si>
  <si>
    <t>Vislava</t>
  </si>
  <si>
    <t>Vojtovce</t>
  </si>
  <si>
    <t>Vyškovce</t>
  </si>
  <si>
    <t>Vyšná Olšava</t>
  </si>
  <si>
    <t>Vyšná Pisaná</t>
  </si>
  <si>
    <t>Vyšný Orlík</t>
  </si>
  <si>
    <t>Želmanovce</t>
  </si>
  <si>
    <t>náhradou za stratený dokument</t>
  </si>
  <si>
    <r>
      <t>z toho</t>
    </r>
    <r>
      <rPr>
        <sz val="9"/>
        <rFont val="Arial"/>
        <family val="2"/>
      </rPr>
      <t xml:space="preserve"> ženy</t>
    </r>
  </si>
  <si>
    <r>
      <t xml:space="preserve">z toho </t>
    </r>
    <r>
      <rPr>
        <sz val="9"/>
        <rFont val="Arial"/>
        <family val="2"/>
      </rPr>
      <t>ženy</t>
    </r>
  </si>
  <si>
    <t>&lt;&lt;&lt; v tom</t>
  </si>
  <si>
    <t>zamestnanci s so zákl. knihovníckym vzdelaním (kurz)</t>
  </si>
  <si>
    <t>zamestnanci bez knihovníckeho vzdelania</t>
  </si>
  <si>
    <t>&lt;&lt;&lt; z toho ženy</t>
  </si>
  <si>
    <t>Zamestnanci  vykonávajúci knih. činnosti s iným VŠ vzdelaním</t>
  </si>
  <si>
    <t>Pracovníci vykonávajúci knih. činnosti na dohodu (aktivační)</t>
  </si>
  <si>
    <t>SPOLU - Prof. knižnice</t>
  </si>
  <si>
    <t>SPOLU-Prof. Knižnice</t>
  </si>
  <si>
    <t>počet obyvateľov v sídle verejnej knižnice</t>
  </si>
  <si>
    <t>Návštevníci intčernetu pre verejnosť</t>
  </si>
  <si>
    <t>Počet návštev vlastnej www stránky knižnice</t>
  </si>
  <si>
    <t>Informácie o službách knižnice na webe 1=áno 0=nie</t>
  </si>
  <si>
    <t>na nákup elektr. inform. zdrojov</t>
  </si>
  <si>
    <t>Mestisko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</si>
</sst>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  <numFmt numFmtId="182" formatCode="0.0000"/>
    <numFmt numFmtId="183" formatCode="_-* #,##0\ _K_č_s_-;\-* #,##0\ _K_č_s_-;_-* &quot;-&quot;\ _K_č_s_-;_-@_-"/>
    <numFmt numFmtId="184" formatCode="_-* #,##0.00\ _K_č_s_-;\-* #,##0.00\ _K_č_s_-;_-* &quot;-&quot;??\ _K_č_s_-;_-@_-"/>
    <numFmt numFmtId="185" formatCode="_-* #,##0\ &quot;Kčs&quot;_-;\-* #,##0\ &quot;Kčs&quot;_-;_-* &quot;-&quot;\ &quot;Kčs&quot;_-;_-@_-"/>
    <numFmt numFmtId="186" formatCode="_-* #,##0.00\ &quot;Kčs&quot;_-;\-* #,##0.00\ &quot;Kčs&quot;_-;_-* &quot;-&quot;??\ &quot;Kčs&quot;_-;_-@_-"/>
    <numFmt numFmtId="187" formatCode="#,##0__"/>
  </numFmts>
  <fonts count="48">
    <font>
      <sz val="10"/>
      <name val="Arial CE"/>
      <family val="0"/>
    </font>
    <font>
      <sz val="11"/>
      <name val="Toronto"/>
      <family val="0"/>
    </font>
    <font>
      <u val="single"/>
      <sz val="10"/>
      <color indexed="12"/>
      <name val="Arial CE"/>
      <family val="2"/>
    </font>
    <font>
      <sz val="11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3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3" fontId="9" fillId="35" borderId="14" xfId="0" applyNumberFormat="1" applyFont="1" applyFill="1" applyBorder="1" applyAlignment="1" applyProtection="1">
      <alignment/>
      <protection hidden="1"/>
    </xf>
    <xf numFmtId="3" fontId="9" fillId="35" borderId="15" xfId="0" applyNumberFormat="1" applyFont="1" applyFill="1" applyBorder="1" applyAlignment="1" applyProtection="1">
      <alignment/>
      <protection hidden="1"/>
    </xf>
    <xf numFmtId="0" fontId="9" fillId="35" borderId="15" xfId="0" applyFont="1" applyFill="1" applyBorder="1" applyAlignment="1" applyProtection="1">
      <alignment/>
      <protection hidden="1"/>
    </xf>
    <xf numFmtId="4" fontId="9" fillId="35" borderId="15" xfId="0" applyNumberFormat="1" applyFont="1" applyFill="1" applyBorder="1" applyAlignment="1" applyProtection="1">
      <alignment/>
      <protection hidden="1"/>
    </xf>
    <xf numFmtId="4" fontId="9" fillId="35" borderId="16" xfId="0" applyNumberFormat="1" applyFont="1" applyFill="1" applyBorder="1" applyAlignment="1" applyProtection="1">
      <alignment/>
      <protection hidden="1"/>
    </xf>
    <xf numFmtId="3" fontId="6" fillId="34" borderId="17" xfId="0" applyNumberFormat="1" applyFont="1" applyFill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4" fontId="6" fillId="0" borderId="21" xfId="0" applyNumberFormat="1" applyFont="1" applyBorder="1" applyAlignment="1" applyProtection="1">
      <alignment/>
      <protection locked="0"/>
    </xf>
    <xf numFmtId="3" fontId="6" fillId="34" borderId="22" xfId="0" applyNumberFormat="1" applyFont="1" applyFill="1" applyBorder="1" applyAlignment="1" applyProtection="1">
      <alignment/>
      <protection hidden="1"/>
    </xf>
    <xf numFmtId="3" fontId="9" fillId="34" borderId="23" xfId="0" applyNumberFormat="1" applyFont="1" applyFill="1" applyBorder="1" applyAlignment="1" applyProtection="1">
      <alignment/>
      <protection hidden="1"/>
    </xf>
    <xf numFmtId="3" fontId="9" fillId="34" borderId="24" xfId="0" applyNumberFormat="1" applyFont="1" applyFill="1" applyBorder="1" applyAlignment="1" applyProtection="1">
      <alignment/>
      <protection hidden="1"/>
    </xf>
    <xf numFmtId="0" fontId="9" fillId="34" borderId="25" xfId="0" applyFont="1" applyFill="1" applyBorder="1" applyAlignment="1" applyProtection="1">
      <alignment/>
      <protection hidden="1"/>
    </xf>
    <xf numFmtId="4" fontId="9" fillId="34" borderId="26" xfId="0" applyNumberFormat="1" applyFont="1" applyFill="1" applyBorder="1" applyAlignment="1" applyProtection="1">
      <alignment/>
      <protection hidden="1"/>
    </xf>
    <xf numFmtId="3" fontId="9" fillId="34" borderId="14" xfId="0" applyNumberFormat="1" applyFont="1" applyFill="1" applyBorder="1" applyAlignment="1" applyProtection="1">
      <alignment/>
      <protection hidden="1"/>
    </xf>
    <xf numFmtId="3" fontId="9" fillId="34" borderId="16" xfId="0" applyNumberFormat="1" applyFont="1" applyFill="1" applyBorder="1" applyAlignment="1" applyProtection="1">
      <alignment/>
      <protection hidden="1"/>
    </xf>
    <xf numFmtId="0" fontId="9" fillId="34" borderId="27" xfId="0" applyFont="1" applyFill="1" applyBorder="1" applyAlignment="1" applyProtection="1">
      <alignment/>
      <protection hidden="1"/>
    </xf>
    <xf numFmtId="4" fontId="9" fillId="34" borderId="28" xfId="0" applyNumberFormat="1" applyFont="1" applyFill="1" applyBorder="1" applyAlignment="1" applyProtection="1">
      <alignment/>
      <protection hidden="1"/>
    </xf>
    <xf numFmtId="3" fontId="10" fillId="34" borderId="28" xfId="0" applyNumberFormat="1" applyFont="1" applyFill="1" applyBorder="1" applyAlignment="1" applyProtection="1">
      <alignment/>
      <protection hidden="1"/>
    </xf>
    <xf numFmtId="3" fontId="10" fillId="34" borderId="29" xfId="0" applyNumberFormat="1" applyFont="1" applyFill="1" applyBorder="1" applyAlignment="1" applyProtection="1">
      <alignment/>
      <protection hidden="1"/>
    </xf>
    <xf numFmtId="3" fontId="9" fillId="35" borderId="16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34" borderId="30" xfId="0" applyNumberFormat="1" applyFont="1" applyFill="1" applyBorder="1" applyAlignment="1" applyProtection="1">
      <alignment/>
      <protection hidden="1"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0" borderId="31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34" borderId="32" xfId="0" applyNumberFormat="1" applyFont="1" applyFill="1" applyBorder="1" applyAlignment="1" applyProtection="1">
      <alignment/>
      <protection hidden="1"/>
    </xf>
    <xf numFmtId="3" fontId="6" fillId="0" borderId="33" xfId="0" applyNumberFormat="1" applyFont="1" applyBorder="1" applyAlignment="1" applyProtection="1">
      <alignment/>
      <protection locked="0"/>
    </xf>
    <xf numFmtId="4" fontId="6" fillId="34" borderId="34" xfId="0" applyNumberFormat="1" applyFont="1" applyFill="1" applyBorder="1" applyAlignment="1" applyProtection="1">
      <alignment/>
      <protection hidden="1"/>
    </xf>
    <xf numFmtId="4" fontId="6" fillId="34" borderId="34" xfId="0" applyNumberFormat="1" applyFont="1" applyFill="1" applyBorder="1" applyAlignment="1">
      <alignment/>
    </xf>
    <xf numFmtId="3" fontId="6" fillId="34" borderId="35" xfId="0" applyNumberFormat="1" applyFont="1" applyFill="1" applyBorder="1" applyAlignment="1" applyProtection="1">
      <alignment/>
      <protection hidden="1"/>
    </xf>
    <xf numFmtId="4" fontId="6" fillId="0" borderId="19" xfId="0" applyNumberFormat="1" applyFont="1" applyFill="1" applyBorder="1" applyAlignment="1" applyProtection="1">
      <alignment/>
      <protection locked="0"/>
    </xf>
    <xf numFmtId="4" fontId="6" fillId="0" borderId="33" xfId="0" applyNumberFormat="1" applyFont="1" applyFill="1" applyBorder="1" applyAlignment="1" applyProtection="1">
      <alignment/>
      <protection locked="0"/>
    </xf>
    <xf numFmtId="3" fontId="6" fillId="34" borderId="19" xfId="0" applyNumberFormat="1" applyFont="1" applyFill="1" applyBorder="1" applyAlignment="1" applyProtection="1">
      <alignment/>
      <protection hidden="1"/>
    </xf>
    <xf numFmtId="4" fontId="6" fillId="34" borderId="36" xfId="0" applyNumberFormat="1" applyFont="1" applyFill="1" applyBorder="1" applyAlignment="1" applyProtection="1">
      <alignment/>
      <protection hidden="1"/>
    </xf>
    <xf numFmtId="4" fontId="6" fillId="34" borderId="36" xfId="0" applyNumberFormat="1" applyFont="1" applyFill="1" applyBorder="1" applyAlignment="1">
      <alignment/>
    </xf>
    <xf numFmtId="4" fontId="6" fillId="0" borderId="21" xfId="0" applyNumberFormat="1" applyFont="1" applyFill="1" applyBorder="1" applyAlignment="1" applyProtection="1">
      <alignment/>
      <protection locked="0"/>
    </xf>
    <xf numFmtId="4" fontId="6" fillId="0" borderId="37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3" fontId="6" fillId="0" borderId="37" xfId="0" applyNumberFormat="1" applyFont="1" applyBorder="1" applyAlignment="1" applyProtection="1">
      <alignment/>
      <protection locked="0"/>
    </xf>
    <xf numFmtId="3" fontId="6" fillId="34" borderId="38" xfId="0" applyNumberFormat="1" applyFont="1" applyFill="1" applyBorder="1" applyAlignment="1" applyProtection="1">
      <alignment/>
      <protection hidden="1"/>
    </xf>
    <xf numFmtId="3" fontId="6" fillId="34" borderId="21" xfId="0" applyNumberFormat="1" applyFont="1" applyFill="1" applyBorder="1" applyAlignment="1" applyProtection="1">
      <alignment/>
      <protection hidden="1"/>
    </xf>
    <xf numFmtId="4" fontId="6" fillId="34" borderId="39" xfId="0" applyNumberFormat="1" applyFont="1" applyFill="1" applyBorder="1" applyAlignment="1" applyProtection="1">
      <alignment/>
      <protection hidden="1"/>
    </xf>
    <xf numFmtId="4" fontId="6" fillId="34" borderId="39" xfId="0" applyNumberFormat="1" applyFont="1" applyFill="1" applyBorder="1" applyAlignment="1">
      <alignment/>
    </xf>
    <xf numFmtId="4" fontId="9" fillId="34" borderId="40" xfId="0" applyNumberFormat="1" applyFont="1" applyFill="1" applyBorder="1" applyAlignment="1" applyProtection="1">
      <alignment/>
      <protection hidden="1"/>
    </xf>
    <xf numFmtId="3" fontId="9" fillId="34" borderId="26" xfId="0" applyNumberFormat="1" applyFont="1" applyFill="1" applyBorder="1" applyAlignment="1" applyProtection="1">
      <alignment/>
      <protection hidden="1"/>
    </xf>
    <xf numFmtId="3" fontId="9" fillId="34" borderId="40" xfId="0" applyNumberFormat="1" applyFont="1" applyFill="1" applyBorder="1" applyAlignment="1" applyProtection="1">
      <alignment/>
      <protection hidden="1"/>
    </xf>
    <xf numFmtId="4" fontId="9" fillId="34" borderId="41" xfId="0" applyNumberFormat="1" applyFont="1" applyFill="1" applyBorder="1" applyAlignment="1" applyProtection="1">
      <alignment/>
      <protection hidden="1"/>
    </xf>
    <xf numFmtId="4" fontId="9" fillId="34" borderId="29" xfId="0" applyNumberFormat="1" applyFont="1" applyFill="1" applyBorder="1" applyAlignment="1" applyProtection="1">
      <alignment/>
      <protection hidden="1"/>
    </xf>
    <xf numFmtId="3" fontId="9" fillId="34" borderId="28" xfId="0" applyNumberFormat="1" applyFont="1" applyFill="1" applyBorder="1" applyAlignment="1" applyProtection="1">
      <alignment/>
      <protection hidden="1"/>
    </xf>
    <xf numFmtId="3" fontId="9" fillId="34" borderId="29" xfId="0" applyNumberFormat="1" applyFont="1" applyFill="1" applyBorder="1" applyAlignment="1" applyProtection="1">
      <alignment/>
      <protection hidden="1"/>
    </xf>
    <xf numFmtId="4" fontId="9" fillId="34" borderId="42" xfId="0" applyNumberFormat="1" applyFont="1" applyFill="1" applyBorder="1" applyAlignment="1" applyProtection="1">
      <alignment/>
      <protection hidden="1"/>
    </xf>
    <xf numFmtId="3" fontId="6" fillId="0" borderId="43" xfId="0" applyNumberFormat="1" applyFont="1" applyFill="1" applyBorder="1" applyAlignment="1" applyProtection="1">
      <alignment/>
      <protection hidden="1"/>
    </xf>
    <xf numFmtId="3" fontId="6" fillId="0" borderId="44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4" fontId="6" fillId="0" borderId="45" xfId="0" applyNumberFormat="1" applyFont="1" applyFill="1" applyBorder="1" applyAlignment="1" applyProtection="1">
      <alignment/>
      <protection hidden="1"/>
    </xf>
    <xf numFmtId="3" fontId="9" fillId="35" borderId="28" xfId="0" applyNumberFormat="1" applyFont="1" applyFill="1" applyBorder="1" applyAlignment="1" applyProtection="1">
      <alignment/>
      <protection locked="0"/>
    </xf>
    <xf numFmtId="3" fontId="9" fillId="35" borderId="28" xfId="0" applyNumberFormat="1" applyFont="1" applyFill="1" applyBorder="1" applyAlignment="1" applyProtection="1">
      <alignment/>
      <protection hidden="1"/>
    </xf>
    <xf numFmtId="3" fontId="9" fillId="35" borderId="29" xfId="0" applyNumberFormat="1" applyFont="1" applyFill="1" applyBorder="1" applyAlignment="1" applyProtection="1">
      <alignment/>
      <protection locked="0"/>
    </xf>
    <xf numFmtId="4" fontId="9" fillId="35" borderId="42" xfId="0" applyNumberFormat="1" applyFont="1" applyFill="1" applyBorder="1" applyAlignment="1">
      <alignment/>
    </xf>
    <xf numFmtId="0" fontId="6" fillId="0" borderId="21" xfId="0" applyFont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3" fontId="8" fillId="35" borderId="16" xfId="0" applyNumberFormat="1" applyFont="1" applyFill="1" applyBorder="1" applyAlignment="1" applyProtection="1">
      <alignment/>
      <protection locked="0"/>
    </xf>
    <xf numFmtId="3" fontId="8" fillId="35" borderId="15" xfId="0" applyNumberFormat="1" applyFont="1" applyFill="1" applyBorder="1" applyAlignment="1" applyProtection="1">
      <alignment/>
      <protection locked="0"/>
    </xf>
    <xf numFmtId="3" fontId="6" fillId="34" borderId="18" xfId="0" applyNumberFormat="1" applyFont="1" applyFill="1" applyBorder="1" applyAlignment="1" applyProtection="1">
      <alignment/>
      <protection hidden="1"/>
    </xf>
    <xf numFmtId="3" fontId="6" fillId="0" borderId="18" xfId="0" applyNumberFormat="1" applyFont="1" applyBorder="1" applyAlignment="1" applyProtection="1">
      <alignment/>
      <protection locked="0"/>
    </xf>
    <xf numFmtId="3" fontId="6" fillId="34" borderId="34" xfId="0" applyNumberFormat="1" applyFont="1" applyFill="1" applyBorder="1" applyAlignment="1" applyProtection="1">
      <alignment/>
      <protection hidden="1"/>
    </xf>
    <xf numFmtId="3" fontId="9" fillId="35" borderId="16" xfId="0" applyNumberFormat="1" applyFont="1" applyFill="1" applyBorder="1" applyAlignment="1" applyProtection="1">
      <alignment/>
      <protection locked="0"/>
    </xf>
    <xf numFmtId="3" fontId="9" fillId="35" borderId="15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34" borderId="36" xfId="0" applyNumberFormat="1" applyFont="1" applyFill="1" applyBorder="1" applyAlignment="1" applyProtection="1">
      <alignment/>
      <protection hidden="1"/>
    </xf>
    <xf numFmtId="3" fontId="6" fillId="34" borderId="39" xfId="0" applyNumberFormat="1" applyFont="1" applyFill="1" applyBorder="1" applyAlignment="1" applyProtection="1">
      <alignment/>
      <protection hidden="1"/>
    </xf>
    <xf numFmtId="3" fontId="6" fillId="34" borderId="26" xfId="0" applyNumberFormat="1" applyFont="1" applyFill="1" applyBorder="1" applyAlignment="1" applyProtection="1">
      <alignment/>
      <protection hidden="1"/>
    </xf>
    <xf numFmtId="3" fontId="5" fillId="34" borderId="38" xfId="50" applyNumberFormat="1" applyFont="1" applyFill="1" applyBorder="1" applyProtection="1">
      <alignment/>
      <protection hidden="1"/>
    </xf>
    <xf numFmtId="3" fontId="6" fillId="34" borderId="25" xfId="0" applyNumberFormat="1" applyFont="1" applyFill="1" applyBorder="1" applyAlignment="1" applyProtection="1">
      <alignment/>
      <protection hidden="1"/>
    </xf>
    <xf numFmtId="3" fontId="9" fillId="34" borderId="46" xfId="0" applyNumberFormat="1" applyFont="1" applyFill="1" applyBorder="1" applyAlignment="1" applyProtection="1">
      <alignment/>
      <protection hidden="1"/>
    </xf>
    <xf numFmtId="3" fontId="9" fillId="34" borderId="47" xfId="0" applyNumberFormat="1" applyFont="1" applyFill="1" applyBorder="1" applyAlignment="1" applyProtection="1">
      <alignment/>
      <protection hidden="1"/>
    </xf>
    <xf numFmtId="3" fontId="9" fillId="34" borderId="48" xfId="0" applyNumberFormat="1" applyFont="1" applyFill="1" applyBorder="1" applyAlignment="1" applyProtection="1">
      <alignment/>
      <protection hidden="1"/>
    </xf>
    <xf numFmtId="3" fontId="9" fillId="34" borderId="49" xfId="0" applyNumberFormat="1" applyFont="1" applyFill="1" applyBorder="1" applyAlignment="1" applyProtection="1">
      <alignment/>
      <protection hidden="1"/>
    </xf>
    <xf numFmtId="3" fontId="10" fillId="34" borderId="27" xfId="0" applyNumberFormat="1" applyFont="1" applyFill="1" applyBorder="1" applyAlignment="1" applyProtection="1">
      <alignment/>
      <protection hidden="1"/>
    </xf>
    <xf numFmtId="3" fontId="10" fillId="34" borderId="42" xfId="0" applyNumberFormat="1" applyFont="1" applyFill="1" applyBorder="1" applyAlignment="1" applyProtection="1">
      <alignment/>
      <protection hidden="1"/>
    </xf>
    <xf numFmtId="3" fontId="6" fillId="0" borderId="14" xfId="0" applyNumberFormat="1" applyFont="1" applyFill="1" applyBorder="1" applyAlignment="1" applyProtection="1">
      <alignment/>
      <protection hidden="1"/>
    </xf>
    <xf numFmtId="3" fontId="6" fillId="0" borderId="16" xfId="0" applyNumberFormat="1" applyFont="1" applyFill="1" applyBorder="1" applyAlignment="1" applyProtection="1">
      <alignment/>
      <protection hidden="1"/>
    </xf>
    <xf numFmtId="3" fontId="6" fillId="0" borderId="15" xfId="0" applyNumberFormat="1" applyFont="1" applyFill="1" applyBorder="1" applyAlignment="1" applyProtection="1">
      <alignment/>
      <protection hidden="1"/>
    </xf>
    <xf numFmtId="3" fontId="6" fillId="34" borderId="20" xfId="0" applyNumberFormat="1" applyFont="1" applyFill="1" applyBorder="1" applyAlignment="1" applyProtection="1">
      <alignment/>
      <protection hidden="1"/>
    </xf>
    <xf numFmtId="3" fontId="6" fillId="33" borderId="47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50" xfId="0" applyNumberFormat="1" applyFont="1" applyFill="1" applyBorder="1" applyAlignment="1" applyProtection="1">
      <alignment/>
      <protection hidden="1"/>
    </xf>
    <xf numFmtId="3" fontId="9" fillId="34" borderId="25" xfId="0" applyNumberFormat="1" applyFont="1" applyFill="1" applyBorder="1" applyAlignment="1" applyProtection="1">
      <alignment/>
      <protection hidden="1"/>
    </xf>
    <xf numFmtId="3" fontId="9" fillId="34" borderId="41" xfId="0" applyNumberFormat="1" applyFont="1" applyFill="1" applyBorder="1" applyAlignment="1" applyProtection="1">
      <alignment/>
      <protection hidden="1"/>
    </xf>
    <xf numFmtId="3" fontId="9" fillId="0" borderId="0" xfId="0" applyNumberFormat="1" applyFont="1" applyAlignment="1" applyProtection="1">
      <alignment/>
      <protection locked="0"/>
    </xf>
    <xf numFmtId="3" fontId="9" fillId="34" borderId="27" xfId="0" applyNumberFormat="1" applyFont="1" applyFill="1" applyBorder="1" applyAlignment="1" applyProtection="1">
      <alignment/>
      <protection hidden="1"/>
    </xf>
    <xf numFmtId="3" fontId="9" fillId="34" borderId="42" xfId="0" applyNumberFormat="1" applyFont="1" applyFill="1" applyBorder="1" applyAlignment="1" applyProtection="1">
      <alignment/>
      <protection hidden="1"/>
    </xf>
    <xf numFmtId="3" fontId="6" fillId="0" borderId="21" xfId="51" applyNumberFormat="1" applyFont="1" applyBorder="1" applyAlignment="1" applyProtection="1">
      <alignment horizontal="right" vertic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locked="0"/>
    </xf>
    <xf numFmtId="0" fontId="6" fillId="34" borderId="17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4" borderId="26" xfId="0" applyFont="1" applyFill="1" applyBorder="1" applyAlignment="1" applyProtection="1">
      <alignment/>
      <protection hidden="1"/>
    </xf>
    <xf numFmtId="0" fontId="9" fillId="34" borderId="28" xfId="0" applyFont="1" applyFill="1" applyBorder="1" applyAlignment="1" applyProtection="1">
      <alignment/>
      <protection hidden="1"/>
    </xf>
    <xf numFmtId="0" fontId="6" fillId="34" borderId="30" xfId="0" applyFont="1" applyFill="1" applyBorder="1" applyAlignment="1" applyProtection="1">
      <alignment/>
      <protection hidden="1"/>
    </xf>
    <xf numFmtId="0" fontId="6" fillId="0" borderId="31" xfId="0" applyFont="1" applyBorder="1" applyAlignment="1" applyProtection="1">
      <alignment/>
      <protection locked="0"/>
    </xf>
    <xf numFmtId="0" fontId="6" fillId="34" borderId="34" xfId="0" applyFont="1" applyFill="1" applyBorder="1" applyAlignment="1" applyProtection="1">
      <alignment/>
      <protection hidden="1"/>
    </xf>
    <xf numFmtId="0" fontId="6" fillId="34" borderId="35" xfId="0" applyFont="1" applyFill="1" applyBorder="1" applyAlignment="1" applyProtection="1">
      <alignment/>
      <protection hidden="1"/>
    </xf>
    <xf numFmtId="0" fontId="6" fillId="34" borderId="36" xfId="0" applyFont="1" applyFill="1" applyBorder="1" applyAlignment="1" applyProtection="1">
      <alignment/>
      <protection hidden="1"/>
    </xf>
    <xf numFmtId="0" fontId="6" fillId="0" borderId="37" xfId="0" applyFont="1" applyBorder="1" applyAlignment="1" applyProtection="1">
      <alignment/>
      <protection locked="0"/>
    </xf>
    <xf numFmtId="0" fontId="6" fillId="34" borderId="38" xfId="0" applyFont="1" applyFill="1" applyBorder="1" applyAlignment="1" applyProtection="1">
      <alignment/>
      <protection hidden="1"/>
    </xf>
    <xf numFmtId="0" fontId="6" fillId="34" borderId="39" xfId="0" applyFont="1" applyFill="1" applyBorder="1" applyAlignment="1" applyProtection="1">
      <alignment/>
      <protection hidden="1"/>
    </xf>
    <xf numFmtId="0" fontId="9" fillId="34" borderId="40" xfId="0" applyFont="1" applyFill="1" applyBorder="1" applyAlignment="1" applyProtection="1">
      <alignment/>
      <protection hidden="1"/>
    </xf>
    <xf numFmtId="0" fontId="9" fillId="34" borderId="41" xfId="0" applyFont="1" applyFill="1" applyBorder="1" applyAlignment="1" applyProtection="1">
      <alignment/>
      <protection hidden="1"/>
    </xf>
    <xf numFmtId="0" fontId="9" fillId="34" borderId="29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/>
      <protection hidden="1"/>
    </xf>
    <xf numFmtId="0" fontId="6" fillId="0" borderId="19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3" fontId="6" fillId="19" borderId="51" xfId="0" applyNumberFormat="1" applyFont="1" applyFill="1" applyBorder="1" applyAlignment="1" applyProtection="1">
      <alignment/>
      <protection hidden="1"/>
    </xf>
    <xf numFmtId="3" fontId="8" fillId="35" borderId="14" xfId="0" applyNumberFormat="1" applyFont="1" applyFill="1" applyBorder="1" applyAlignment="1" applyProtection="1">
      <alignment/>
      <protection hidden="1"/>
    </xf>
    <xf numFmtId="3" fontId="8" fillId="35" borderId="16" xfId="0" applyNumberFormat="1" applyFont="1" applyFill="1" applyBorder="1" applyAlignment="1" applyProtection="1">
      <alignment/>
      <protection hidden="1"/>
    </xf>
    <xf numFmtId="3" fontId="5" fillId="34" borderId="38" xfId="0" applyNumberFormat="1" applyFont="1" applyFill="1" applyBorder="1" applyAlignment="1" applyProtection="1">
      <alignment/>
      <protection hidden="1"/>
    </xf>
    <xf numFmtId="3" fontId="9" fillId="35" borderId="45" xfId="0" applyNumberFormat="1" applyFont="1" applyFill="1" applyBorder="1" applyAlignment="1" applyProtection="1">
      <alignment/>
      <protection hidden="1"/>
    </xf>
    <xf numFmtId="3" fontId="5" fillId="34" borderId="35" xfId="0" applyNumberFormat="1" applyFont="1" applyFill="1" applyBorder="1" applyAlignment="1" applyProtection="1">
      <alignment/>
      <protection hidden="1"/>
    </xf>
    <xf numFmtId="3" fontId="6" fillId="34" borderId="11" xfId="0" applyNumberFormat="1" applyFont="1" applyFill="1" applyBorder="1" applyAlignment="1" applyProtection="1">
      <alignment/>
      <protection locked="0"/>
    </xf>
    <xf numFmtId="3" fontId="6" fillId="34" borderId="52" xfId="0" applyNumberFormat="1" applyFont="1" applyFill="1" applyBorder="1" applyAlignment="1" applyProtection="1">
      <alignment/>
      <protection locked="0"/>
    </xf>
    <xf numFmtId="3" fontId="6" fillId="34" borderId="22" xfId="50" applyNumberFormat="1" applyFont="1" applyFill="1" applyBorder="1" applyProtection="1">
      <alignment/>
      <protection locked="0"/>
    </xf>
    <xf numFmtId="3" fontId="5" fillId="34" borderId="53" xfId="0" applyNumberFormat="1" applyFont="1" applyFill="1" applyBorder="1" applyAlignment="1" applyProtection="1">
      <alignment/>
      <protection hidden="1"/>
    </xf>
    <xf numFmtId="3" fontId="5" fillId="34" borderId="22" xfId="0" applyNumberFormat="1" applyFont="1" applyFill="1" applyBorder="1" applyAlignment="1" applyProtection="1">
      <alignment/>
      <protection locked="0"/>
    </xf>
    <xf numFmtId="3" fontId="5" fillId="34" borderId="54" xfId="0" applyNumberFormat="1" applyFont="1" applyFill="1" applyBorder="1" applyAlignment="1" applyProtection="1">
      <alignment/>
      <protection hidden="1"/>
    </xf>
    <xf numFmtId="3" fontId="5" fillId="34" borderId="52" xfId="0" applyNumberFormat="1" applyFont="1" applyFill="1" applyBorder="1" applyAlignment="1" applyProtection="1">
      <alignment/>
      <protection locked="0"/>
    </xf>
    <xf numFmtId="3" fontId="6" fillId="34" borderId="55" xfId="50" applyNumberFormat="1" applyFont="1" applyFill="1" applyBorder="1" applyProtection="1">
      <alignment/>
      <protection hidden="1"/>
    </xf>
    <xf numFmtId="3" fontId="6" fillId="34" borderId="56" xfId="50" applyNumberFormat="1" applyFont="1" applyFill="1" applyBorder="1" applyProtection="1">
      <alignment/>
      <protection hidden="1"/>
    </xf>
    <xf numFmtId="3" fontId="6" fillId="0" borderId="13" xfId="0" applyNumberFormat="1" applyFont="1" applyBorder="1" applyAlignment="1" applyProtection="1">
      <alignment/>
      <protection locked="0"/>
    </xf>
    <xf numFmtId="3" fontId="6" fillId="19" borderId="21" xfId="0" applyNumberFormat="1" applyFont="1" applyFill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/>
      <protection locked="0"/>
    </xf>
    <xf numFmtId="3" fontId="47" fillId="19" borderId="21" xfId="0" applyNumberFormat="1" applyFont="1" applyFill="1" applyBorder="1" applyAlignment="1" applyProtection="1">
      <alignment/>
      <protection locked="0"/>
    </xf>
    <xf numFmtId="3" fontId="6" fillId="19" borderId="0" xfId="0" applyNumberFormat="1" applyFont="1" applyFill="1" applyAlignment="1" applyProtection="1">
      <alignment/>
      <protection locked="0"/>
    </xf>
    <xf numFmtId="0" fontId="6" fillId="19" borderId="0" xfId="0" applyFont="1" applyFill="1" applyAlignment="1" applyProtection="1">
      <alignment/>
      <protection locked="0"/>
    </xf>
    <xf numFmtId="3" fontId="6" fillId="36" borderId="0" xfId="0" applyNumberFormat="1" applyFont="1" applyFill="1" applyAlignment="1" applyProtection="1">
      <alignment/>
      <protection locked="0"/>
    </xf>
    <xf numFmtId="3" fontId="6" fillId="34" borderId="33" xfId="0" applyNumberFormat="1" applyFont="1" applyFill="1" applyBorder="1" applyAlignment="1" applyProtection="1">
      <alignment/>
      <protection hidden="1"/>
    </xf>
    <xf numFmtId="3" fontId="6" fillId="34" borderId="37" xfId="0" applyNumberFormat="1" applyFont="1" applyFill="1" applyBorder="1" applyAlignment="1" applyProtection="1">
      <alignment/>
      <protection hidden="1"/>
    </xf>
    <xf numFmtId="0" fontId="9" fillId="35" borderId="44" xfId="0" applyFont="1" applyFill="1" applyBorder="1" applyAlignment="1" applyProtection="1">
      <alignment/>
      <protection hidden="1"/>
    </xf>
    <xf numFmtId="4" fontId="9" fillId="35" borderId="44" xfId="0" applyNumberFormat="1" applyFont="1" applyFill="1" applyBorder="1" applyAlignment="1" applyProtection="1">
      <alignment/>
      <protection hidden="1"/>
    </xf>
    <xf numFmtId="3" fontId="6" fillId="34" borderId="51" xfId="0" applyNumberFormat="1" applyFont="1" applyFill="1" applyBorder="1" applyAlignment="1" applyProtection="1">
      <alignment/>
      <protection hidden="1"/>
    </xf>
    <xf numFmtId="3" fontId="6" fillId="19" borderId="21" xfId="0" applyNumberFormat="1" applyFont="1" applyFill="1" applyBorder="1" applyAlignment="1" applyProtection="1">
      <alignment/>
      <protection hidden="1"/>
    </xf>
    <xf numFmtId="3" fontId="9" fillId="34" borderId="57" xfId="0" applyNumberFormat="1" applyFont="1" applyFill="1" applyBorder="1" applyAlignment="1" applyProtection="1">
      <alignment/>
      <protection hidden="1"/>
    </xf>
    <xf numFmtId="3" fontId="9" fillId="34" borderId="15" xfId="0" applyNumberFormat="1" applyFont="1" applyFill="1" applyBorder="1" applyAlignment="1" applyProtection="1">
      <alignment/>
      <protection hidden="1"/>
    </xf>
    <xf numFmtId="3" fontId="6" fillId="19" borderId="19" xfId="0" applyNumberFormat="1" applyFont="1" applyFill="1" applyBorder="1" applyAlignment="1" applyProtection="1">
      <alignment/>
      <protection hidden="1"/>
    </xf>
    <xf numFmtId="3" fontId="6" fillId="19" borderId="37" xfId="0" applyNumberFormat="1" applyFont="1" applyFill="1" applyBorder="1" applyAlignment="1" applyProtection="1">
      <alignment/>
      <protection hidden="1"/>
    </xf>
    <xf numFmtId="3" fontId="9" fillId="19" borderId="26" xfId="0" applyNumberFormat="1" applyFont="1" applyFill="1" applyBorder="1" applyAlignment="1" applyProtection="1">
      <alignment/>
      <protection hidden="1"/>
    </xf>
    <xf numFmtId="3" fontId="9" fillId="19" borderId="28" xfId="0" applyNumberFormat="1" applyFont="1" applyFill="1" applyBorder="1" applyAlignment="1" applyProtection="1">
      <alignment/>
      <protection hidden="1"/>
    </xf>
    <xf numFmtId="3" fontId="5" fillId="34" borderId="58" xfId="0" applyNumberFormat="1" applyFont="1" applyFill="1" applyBorder="1" applyAlignment="1" applyProtection="1">
      <alignment/>
      <protection hidden="1"/>
    </xf>
    <xf numFmtId="3" fontId="6" fillId="34" borderId="59" xfId="50" applyNumberFormat="1" applyFont="1" applyFill="1" applyBorder="1" applyProtection="1">
      <alignment/>
      <protection hidden="1"/>
    </xf>
    <xf numFmtId="3" fontId="5" fillId="36" borderId="22" xfId="0" applyNumberFormat="1" applyFont="1" applyFill="1" applyBorder="1" applyAlignment="1" applyProtection="1">
      <alignment/>
      <protection locked="0"/>
    </xf>
    <xf numFmtId="3" fontId="5" fillId="36" borderId="52" xfId="0" applyNumberFormat="1" applyFont="1" applyFill="1" applyBorder="1" applyAlignment="1" applyProtection="1">
      <alignment/>
      <protection locked="0"/>
    </xf>
    <xf numFmtId="3" fontId="9" fillId="34" borderId="60" xfId="0" applyNumberFormat="1" applyFont="1" applyFill="1" applyBorder="1" applyAlignment="1" applyProtection="1">
      <alignment/>
      <protection hidden="1"/>
    </xf>
    <xf numFmtId="3" fontId="9" fillId="34" borderId="61" xfId="0" applyNumberFormat="1" applyFont="1" applyFill="1" applyBorder="1" applyAlignment="1" applyProtection="1">
      <alignment/>
      <protection hidden="1"/>
    </xf>
    <xf numFmtId="3" fontId="10" fillId="34" borderId="14" xfId="0" applyNumberFormat="1" applyFont="1" applyFill="1" applyBorder="1" applyAlignment="1" applyProtection="1">
      <alignment/>
      <protection hidden="1"/>
    </xf>
    <xf numFmtId="3" fontId="10" fillId="34" borderId="16" xfId="0" applyNumberFormat="1" applyFont="1" applyFill="1" applyBorder="1" applyAlignment="1" applyProtection="1">
      <alignment/>
      <protection hidden="1"/>
    </xf>
    <xf numFmtId="3" fontId="6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2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2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62" xfId="0" applyNumberFormat="1" applyFont="1" applyFill="1" applyBorder="1" applyAlignment="1" applyProtection="1">
      <alignment horizontal="center" vertical="center" wrapText="1"/>
      <protection hidden="1"/>
    </xf>
    <xf numFmtId="3" fontId="8" fillId="35" borderId="14" xfId="0" applyNumberFormat="1" applyFont="1" applyFill="1" applyBorder="1" applyAlignment="1" applyProtection="1">
      <alignment/>
      <protection hidden="1"/>
    </xf>
    <xf numFmtId="3" fontId="8" fillId="35" borderId="16" xfId="0" applyNumberFormat="1" applyFont="1" applyFill="1" applyBorder="1" applyAlignment="1" applyProtection="1">
      <alignment/>
      <protection hidden="1"/>
    </xf>
    <xf numFmtId="3" fontId="6" fillId="33" borderId="21" xfId="0" applyNumberFormat="1" applyFont="1" applyFill="1" applyBorder="1" applyAlignment="1">
      <alignment horizontal="center" vertical="center" wrapText="1"/>
    </xf>
    <xf numFmtId="3" fontId="6" fillId="33" borderId="26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 applyProtection="1">
      <alignment horizontal="center" wrapText="1"/>
      <protection locked="0"/>
    </xf>
    <xf numFmtId="3" fontId="5" fillId="33" borderId="13" xfId="0" applyNumberFormat="1" applyFont="1" applyFill="1" applyBorder="1" applyAlignment="1">
      <alignment horizontal="center" wrapText="1"/>
    </xf>
    <xf numFmtId="3" fontId="6" fillId="33" borderId="21" xfId="0" applyNumberFormat="1" applyFont="1" applyFill="1" applyBorder="1" applyAlignment="1" applyProtection="1">
      <alignment horizontal="center" wrapText="1"/>
      <protection locked="0"/>
    </xf>
    <xf numFmtId="3" fontId="6" fillId="33" borderId="26" xfId="0" applyNumberFormat="1" applyFont="1" applyFill="1" applyBorder="1" applyAlignment="1" applyProtection="1">
      <alignment horizontal="center" wrapText="1"/>
      <protection locked="0"/>
    </xf>
    <xf numFmtId="3" fontId="6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1" xfId="0" applyNumberFormat="1" applyFont="1" applyFill="1" applyBorder="1" applyAlignment="1">
      <alignment horizontal="center" vertical="center" wrapText="1"/>
    </xf>
    <xf numFmtId="3" fontId="5" fillId="33" borderId="26" xfId="0" applyNumberFormat="1" applyFont="1" applyFill="1" applyBorder="1" applyAlignment="1">
      <alignment horizontal="center" vertical="center" wrapText="1"/>
    </xf>
    <xf numFmtId="3" fontId="11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11" fillId="33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3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52" xfId="0" applyNumberFormat="1" applyFont="1" applyFill="1" applyBorder="1" applyAlignment="1" applyProtection="1">
      <alignment/>
      <protection hidden="1"/>
    </xf>
    <xf numFmtId="3" fontId="5" fillId="33" borderId="38" xfId="0" applyNumberFormat="1" applyFont="1" applyFill="1" applyBorder="1" applyAlignment="1" applyProtection="1">
      <alignment/>
      <protection hidden="1"/>
    </xf>
    <xf numFmtId="3" fontId="5" fillId="33" borderId="22" xfId="0" applyNumberFormat="1" applyFont="1" applyFill="1" applyBorder="1" applyAlignment="1" applyProtection="1">
      <alignment/>
      <protection hidden="1"/>
    </xf>
    <xf numFmtId="3" fontId="5" fillId="33" borderId="64" xfId="0" applyNumberFormat="1" applyFont="1" applyFill="1" applyBorder="1" applyAlignment="1" applyProtection="1">
      <alignment/>
      <protection hidden="1"/>
    </xf>
    <xf numFmtId="3" fontId="5" fillId="33" borderId="62" xfId="0" applyNumberFormat="1" applyFont="1" applyFill="1" applyBorder="1" applyAlignment="1" applyProtection="1">
      <alignment/>
      <protection hidden="1"/>
    </xf>
    <xf numFmtId="3" fontId="6" fillId="33" borderId="20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0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5" xfId="0" applyNumberFormat="1" applyFont="1" applyFill="1" applyBorder="1" applyAlignment="1" applyProtection="1">
      <alignment horizontal="center" vertical="center" wrapText="1"/>
      <protection hidden="1"/>
    </xf>
    <xf numFmtId="3" fontId="9" fillId="34" borderId="23" xfId="0" applyNumberFormat="1" applyFont="1" applyFill="1" applyBorder="1" applyAlignment="1" applyProtection="1">
      <alignment/>
      <protection hidden="1"/>
    </xf>
    <xf numFmtId="3" fontId="9" fillId="34" borderId="24" xfId="0" applyNumberFormat="1" applyFont="1" applyFill="1" applyBorder="1" applyAlignment="1" applyProtection="1">
      <alignment/>
      <protection hidden="1"/>
    </xf>
    <xf numFmtId="3" fontId="6" fillId="33" borderId="47" xfId="0" applyNumberFormat="1" applyFont="1" applyFill="1" applyBorder="1" applyAlignment="1">
      <alignment horizontal="center" vertical="center" wrapText="1"/>
    </xf>
    <xf numFmtId="3" fontId="6" fillId="33" borderId="4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7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8" xfId="0" applyNumberFormat="1" applyFont="1" applyFill="1" applyBorder="1" applyAlignment="1" applyProtection="1">
      <alignment horizontal="center" vertical="center" wrapText="1"/>
      <protection hidden="1"/>
    </xf>
    <xf numFmtId="3" fontId="9" fillId="35" borderId="14" xfId="0" applyNumberFormat="1" applyFont="1" applyFill="1" applyBorder="1" applyAlignment="1" applyProtection="1">
      <alignment/>
      <protection hidden="1"/>
    </xf>
    <xf numFmtId="3" fontId="9" fillId="35" borderId="15" xfId="0" applyNumberFormat="1" applyFont="1" applyFill="1" applyBorder="1" applyAlignment="1" applyProtection="1">
      <alignment/>
      <protection hidden="1"/>
    </xf>
    <xf numFmtId="3" fontId="9" fillId="35" borderId="16" xfId="0" applyNumberFormat="1" applyFont="1" applyFill="1" applyBorder="1" applyAlignment="1" applyProtection="1">
      <alignment/>
      <protection hidden="1"/>
    </xf>
    <xf numFmtId="3" fontId="6" fillId="33" borderId="22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7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7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9" fillId="34" borderId="14" xfId="0" applyNumberFormat="1" applyFont="1" applyFill="1" applyBorder="1" applyAlignment="1" applyProtection="1">
      <alignment/>
      <protection hidden="1"/>
    </xf>
    <xf numFmtId="3" fontId="9" fillId="34" borderId="16" xfId="0" applyNumberFormat="1" applyFont="1" applyFill="1" applyBorder="1" applyAlignment="1" applyProtection="1">
      <alignment/>
      <protection hidden="1"/>
    </xf>
    <xf numFmtId="3" fontId="6" fillId="0" borderId="43" xfId="0" applyNumberFormat="1" applyFont="1" applyFill="1" applyBorder="1" applyAlignment="1" applyProtection="1">
      <alignment/>
      <protection hidden="1"/>
    </xf>
    <xf numFmtId="3" fontId="6" fillId="0" borderId="44" xfId="0" applyNumberFormat="1" applyFont="1" applyFill="1" applyBorder="1" applyAlignment="1" applyProtection="1">
      <alignment/>
      <protection hidden="1"/>
    </xf>
    <xf numFmtId="3" fontId="6" fillId="0" borderId="45" xfId="0" applyNumberFormat="1" applyFont="1" applyFill="1" applyBorder="1" applyAlignment="1" applyProtection="1">
      <alignment/>
      <protection hidden="1"/>
    </xf>
    <xf numFmtId="3" fontId="7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3" xfId="0" applyNumberFormat="1" applyFont="1" applyFill="1" applyBorder="1" applyAlignment="1" applyProtection="1">
      <alignment/>
      <protection hidden="1"/>
    </xf>
    <xf numFmtId="3" fontId="6" fillId="33" borderId="38" xfId="0" applyNumberFormat="1" applyFont="1" applyFill="1" applyBorder="1" applyAlignment="1" applyProtection="1">
      <alignment/>
      <protection hidden="1"/>
    </xf>
    <xf numFmtId="3" fontId="6" fillId="33" borderId="21" xfId="0" applyNumberFormat="1" applyFont="1" applyFill="1" applyBorder="1" applyAlignment="1" applyProtection="1">
      <alignment/>
      <protection hidden="1"/>
    </xf>
    <xf numFmtId="3" fontId="6" fillId="33" borderId="66" xfId="0" applyNumberFormat="1" applyFont="1" applyFill="1" applyBorder="1" applyAlignment="1" applyProtection="1">
      <alignment/>
      <protection hidden="1"/>
    </xf>
    <xf numFmtId="3" fontId="6" fillId="33" borderId="47" xfId="0" applyNumberFormat="1" applyFont="1" applyFill="1" applyBorder="1" applyAlignment="1" applyProtection="1">
      <alignment/>
      <protection hidden="1"/>
    </xf>
    <xf numFmtId="3" fontId="6" fillId="33" borderId="67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8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1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2" xfId="0" applyNumberFormat="1" applyFont="1" applyFill="1" applyBorder="1" applyAlignment="1">
      <alignment horizontal="center" vertical="center" wrapText="1"/>
    </xf>
    <xf numFmtId="3" fontId="6" fillId="0" borderId="70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Fill="1" applyBorder="1" applyAlignment="1" applyProtection="1">
      <alignment/>
      <protection hidden="1"/>
    </xf>
    <xf numFmtId="3" fontId="6" fillId="0" borderId="68" xfId="0" applyNumberFormat="1" applyFont="1" applyFill="1" applyBorder="1" applyAlignment="1" applyProtection="1">
      <alignment/>
      <protection hidden="1"/>
    </xf>
    <xf numFmtId="3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7" xfId="0" applyNumberFormat="1" applyFont="1" applyFill="1" applyBorder="1" applyAlignment="1" applyProtection="1">
      <alignment/>
      <protection hidden="1"/>
    </xf>
    <xf numFmtId="3" fontId="6" fillId="33" borderId="70" xfId="0" applyNumberFormat="1" applyFont="1" applyFill="1" applyBorder="1" applyAlignment="1" applyProtection="1">
      <alignment/>
      <protection hidden="1"/>
    </xf>
    <xf numFmtId="3" fontId="6" fillId="33" borderId="50" xfId="0" applyNumberFormat="1" applyFont="1" applyFill="1" applyBorder="1" applyAlignment="1" applyProtection="1">
      <alignment/>
      <protection hidden="1"/>
    </xf>
    <xf numFmtId="0" fontId="9" fillId="35" borderId="14" xfId="0" applyFont="1" applyFill="1" applyBorder="1" applyAlignment="1" applyProtection="1">
      <alignment/>
      <protection hidden="1"/>
    </xf>
    <xf numFmtId="0" fontId="9" fillId="35" borderId="15" xfId="0" applyFont="1" applyFill="1" applyBorder="1" applyAlignment="1" applyProtection="1">
      <alignment/>
      <protection hidden="1"/>
    </xf>
    <xf numFmtId="0" fontId="9" fillId="35" borderId="16" xfId="0" applyFont="1" applyFill="1" applyBorder="1" applyAlignment="1" applyProtection="1">
      <alignment/>
      <protection hidden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0" fontId="6" fillId="33" borderId="43" xfId="0" applyFont="1" applyFill="1" applyBorder="1" applyAlignment="1" applyProtection="1">
      <alignment horizontal="center" vertical="center" wrapText="1"/>
      <protection hidden="1"/>
    </xf>
    <xf numFmtId="0" fontId="6" fillId="33" borderId="67" xfId="0" applyFont="1" applyFill="1" applyBorder="1" applyAlignment="1" applyProtection="1">
      <alignment/>
      <protection hidden="1"/>
    </xf>
    <xf numFmtId="0" fontId="6" fillId="33" borderId="70" xfId="0" applyFont="1" applyFill="1" applyBorder="1" applyAlignment="1" applyProtection="1">
      <alignment/>
      <protection hidden="1"/>
    </xf>
    <xf numFmtId="0" fontId="6" fillId="33" borderId="50" xfId="0" applyFont="1" applyFill="1" applyBorder="1" applyAlignment="1" applyProtection="1">
      <alignment/>
      <protection hidden="1"/>
    </xf>
    <xf numFmtId="0" fontId="6" fillId="0" borderId="7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68" xfId="0" applyFont="1" applyFill="1" applyBorder="1" applyAlignment="1" applyProtection="1">
      <alignment/>
      <protection hidden="1"/>
    </xf>
    <xf numFmtId="0" fontId="7" fillId="33" borderId="71" xfId="0" applyFont="1" applyFill="1" applyBorder="1" applyAlignment="1" applyProtection="1">
      <alignment horizontal="center" vertical="center" wrapText="1"/>
      <protection hidden="1"/>
    </xf>
    <xf numFmtId="0" fontId="6" fillId="33" borderId="72" xfId="0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6" fillId="33" borderId="69" xfId="0" applyFont="1" applyFill="1" applyBorder="1" applyAlignment="1" applyProtection="1">
      <alignment horizontal="center" vertical="center" wrapText="1"/>
      <protection hidden="1"/>
    </xf>
    <xf numFmtId="0" fontId="6" fillId="33" borderId="32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9" fillId="34" borderId="14" xfId="0" applyFont="1" applyFill="1" applyBorder="1" applyAlignment="1" applyProtection="1">
      <alignment/>
      <protection hidden="1"/>
    </xf>
    <xf numFmtId="0" fontId="9" fillId="34" borderId="16" xfId="0" applyFont="1" applyFill="1" applyBorder="1" applyAlignment="1" applyProtection="1">
      <alignment/>
      <protection hidden="1"/>
    </xf>
    <xf numFmtId="0" fontId="9" fillId="34" borderId="23" xfId="0" applyFont="1" applyFill="1" applyBorder="1" applyAlignment="1" applyProtection="1">
      <alignment/>
      <protection hidden="1"/>
    </xf>
    <xf numFmtId="0" fontId="9" fillId="34" borderId="24" xfId="0" applyFont="1" applyFill="1" applyBorder="1" applyAlignment="1" applyProtection="1">
      <alignment/>
      <protection hidden="1"/>
    </xf>
    <xf numFmtId="0" fontId="6" fillId="33" borderId="56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3" fontId="6" fillId="33" borderId="73" xfId="0" applyNumberFormat="1" applyFont="1" applyFill="1" applyBorder="1" applyAlignment="1" applyProtection="1">
      <alignment/>
      <protection hidden="1"/>
    </xf>
    <xf numFmtId="3" fontId="6" fillId="33" borderId="74" xfId="0" applyNumberFormat="1" applyFont="1" applyFill="1" applyBorder="1" applyAlignment="1" applyProtection="1">
      <alignment/>
      <protection hidden="1"/>
    </xf>
    <xf numFmtId="0" fontId="6" fillId="33" borderId="75" xfId="0" applyFont="1" applyFill="1" applyBorder="1" applyAlignment="1" applyProtection="1">
      <alignment horizontal="center" vertical="center" wrapText="1"/>
      <protection hidden="1"/>
    </xf>
    <xf numFmtId="3" fontId="6" fillId="33" borderId="55" xfId="0" applyNumberFormat="1" applyFont="1" applyFill="1" applyBorder="1" applyAlignment="1">
      <alignment horizontal="center" vertical="center" wrapText="1"/>
    </xf>
    <xf numFmtId="3" fontId="6" fillId="33" borderId="2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 applyProtection="1">
      <alignment horizontal="center" vertical="center" wrapText="1"/>
      <protection hidden="1"/>
    </xf>
    <xf numFmtId="0" fontId="7" fillId="33" borderId="55" xfId="0" applyFont="1" applyFill="1" applyBorder="1" applyAlignment="1" applyProtection="1">
      <alignment horizontal="center" vertical="center" wrapText="1"/>
      <protection hidden="1"/>
    </xf>
    <xf numFmtId="0" fontId="6" fillId="33" borderId="26" xfId="0" applyFont="1" applyFill="1" applyBorder="1" applyAlignment="1" applyProtection="1">
      <alignment horizontal="center" vertical="center" wrapText="1"/>
      <protection hidden="1"/>
    </xf>
    <xf numFmtId="0" fontId="6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3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 vertical="center" wrapText="1"/>
    </xf>
    <xf numFmtId="0" fontId="6" fillId="33" borderId="76" xfId="0" applyFont="1" applyFill="1" applyBorder="1" applyAlignment="1" applyProtection="1">
      <alignment horizontal="center" vertical="center" wrapText="1"/>
      <protection hidden="1"/>
    </xf>
    <xf numFmtId="3" fontId="6" fillId="33" borderId="40" xfId="0" applyNumberFormat="1" applyFont="1" applyFill="1" applyBorder="1" applyAlignment="1">
      <alignment horizontal="center" vertical="center" wrapText="1"/>
    </xf>
    <xf numFmtId="3" fontId="6" fillId="33" borderId="25" xfId="0" applyNumberFormat="1" applyFont="1" applyFill="1" applyBorder="1" applyAlignment="1">
      <alignment horizontal="center" vertical="center" wrapText="1"/>
    </xf>
    <xf numFmtId="3" fontId="6" fillId="33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69" xfId="0" applyFont="1" applyFill="1" applyBorder="1" applyAlignment="1" applyProtection="1">
      <alignment horizontal="center" vertical="center" wrapText="1"/>
      <protection hidden="1"/>
    </xf>
    <xf numFmtId="3" fontId="6" fillId="33" borderId="37" xfId="0" applyNumberFormat="1" applyFont="1" applyFill="1" applyBorder="1" applyAlignment="1" applyProtection="1">
      <alignment horizontal="center" wrapText="1"/>
      <protection locked="0"/>
    </xf>
    <xf numFmtId="3" fontId="6" fillId="33" borderId="55" xfId="0" applyNumberFormat="1" applyFont="1" applyFill="1" applyBorder="1" applyAlignment="1" applyProtection="1">
      <alignment horizontal="center" wrapText="1"/>
      <protection locked="0"/>
    </xf>
    <xf numFmtId="3" fontId="6" fillId="33" borderId="51" xfId="0" applyNumberFormat="1" applyFont="1" applyFill="1" applyBorder="1" applyAlignment="1">
      <alignment horizontal="center" vertical="center" wrapText="1"/>
    </xf>
    <xf numFmtId="3" fontId="6" fillId="33" borderId="75" xfId="0" applyNumberFormat="1" applyFont="1" applyFill="1" applyBorder="1" applyAlignment="1">
      <alignment horizontal="center" vertical="center" wrapText="1"/>
    </xf>
    <xf numFmtId="3" fontId="6" fillId="33" borderId="56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78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48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7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6" xfId="0" applyNumberFormat="1" applyFont="1" applyFill="1" applyBorder="1" applyAlignment="1" applyProtection="1">
      <alignment horizontal="center" vertical="center" wrapText="1"/>
      <protection hidden="1"/>
    </xf>
    <xf numFmtId="3" fontId="9" fillId="37" borderId="60" xfId="0" applyNumberFormat="1" applyFont="1" applyFill="1" applyBorder="1" applyAlignment="1" applyProtection="1">
      <alignment horizontal="left"/>
      <protection hidden="1"/>
    </xf>
    <xf numFmtId="3" fontId="6" fillId="37" borderId="79" xfId="0" applyNumberFormat="1" applyFont="1" applyFill="1" applyBorder="1" applyAlignment="1" applyProtection="1">
      <alignment horizontal="left"/>
      <protection hidden="1"/>
    </xf>
    <xf numFmtId="3" fontId="6" fillId="37" borderId="61" xfId="0" applyNumberFormat="1" applyFont="1" applyFill="1" applyBorder="1" applyAlignment="1" applyProtection="1">
      <alignment horizontal="left"/>
      <protection hidden="1"/>
    </xf>
    <xf numFmtId="3" fontId="9" fillId="35" borderId="14" xfId="0" applyNumberFormat="1" applyFont="1" applyFill="1" applyBorder="1" applyAlignment="1" applyProtection="1">
      <alignment horizontal="left"/>
      <protection hidden="1"/>
    </xf>
    <xf numFmtId="3" fontId="9" fillId="35" borderId="15" xfId="0" applyNumberFormat="1" applyFont="1" applyFill="1" applyBorder="1" applyAlignment="1" applyProtection="1">
      <alignment horizontal="left"/>
      <protection hidden="1"/>
    </xf>
    <xf numFmtId="3" fontId="9" fillId="35" borderId="16" xfId="0" applyNumberFormat="1" applyFont="1" applyFill="1" applyBorder="1" applyAlignment="1" applyProtection="1">
      <alignment horizontal="left"/>
      <protection hidden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urrency [0]_DOP!H1a" xfId="34"/>
    <cellStyle name="Currency_DOP!H1a" xfId="35"/>
    <cellStyle name="Comma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DOP!H1a" xfId="49"/>
    <cellStyle name="normálne_knižničný fond" xfId="50"/>
    <cellStyle name="normálne_používatelia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2:AD114"/>
  <sheetViews>
    <sheetView zoomScalePageLayoutView="0" workbookViewId="0" topLeftCell="A1">
      <pane xSplit="3" ySplit="6" topLeftCell="D6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70" sqref="N70"/>
    </sheetView>
  </sheetViews>
  <sheetFormatPr defaultColWidth="10.125" defaultRowHeight="12.75"/>
  <cols>
    <col min="1" max="1" width="4.25390625" style="28" customWidth="1"/>
    <col min="2" max="2" width="5.125" style="28" customWidth="1"/>
    <col min="3" max="3" width="19.75390625" style="28" customWidth="1"/>
    <col min="4" max="4" width="10.25390625" style="28" customWidth="1"/>
    <col min="5" max="16384" width="10.125" style="28" customWidth="1"/>
  </cols>
  <sheetData>
    <row r="1" ht="12.75" thickBot="1"/>
    <row r="2" spans="2:30" ht="12.75" customHeight="1">
      <c r="B2" s="192" t="s">
        <v>0</v>
      </c>
      <c r="C2" s="193"/>
      <c r="D2" s="191" t="s">
        <v>1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 t="s">
        <v>69</v>
      </c>
      <c r="P2" s="171" t="s">
        <v>68</v>
      </c>
      <c r="Q2" s="171" t="s">
        <v>70</v>
      </c>
      <c r="R2" s="181" t="s">
        <v>71</v>
      </c>
      <c r="S2" s="182"/>
      <c r="T2" s="182"/>
      <c r="U2" s="182"/>
      <c r="V2" s="182"/>
      <c r="W2" s="182"/>
      <c r="X2" s="182"/>
      <c r="Y2" s="182"/>
      <c r="Z2" s="182"/>
      <c r="AA2" s="171" t="s">
        <v>14</v>
      </c>
      <c r="AB2" s="171" t="s">
        <v>78</v>
      </c>
      <c r="AC2" s="171" t="s">
        <v>79</v>
      </c>
      <c r="AD2" s="174" t="s">
        <v>12</v>
      </c>
    </row>
    <row r="3" spans="2:30" ht="12.75">
      <c r="B3" s="194"/>
      <c r="C3" s="195"/>
      <c r="D3" s="198" t="s">
        <v>4</v>
      </c>
      <c r="E3" s="185" t="s">
        <v>10</v>
      </c>
      <c r="F3" s="186"/>
      <c r="G3" s="186"/>
      <c r="H3" s="186"/>
      <c r="I3" s="186"/>
      <c r="J3" s="186"/>
      <c r="K3" s="188" t="s">
        <v>62</v>
      </c>
      <c r="L3" s="186"/>
      <c r="M3" s="186"/>
      <c r="N3" s="186"/>
      <c r="O3" s="186"/>
      <c r="P3" s="186"/>
      <c r="Q3" s="172"/>
      <c r="R3" s="183" t="s">
        <v>75</v>
      </c>
      <c r="S3" s="185" t="s">
        <v>9</v>
      </c>
      <c r="T3" s="186"/>
      <c r="U3" s="186"/>
      <c r="V3" s="186"/>
      <c r="W3" s="186"/>
      <c r="X3" s="186"/>
      <c r="Y3" s="185" t="s">
        <v>10</v>
      </c>
      <c r="Z3" s="186"/>
      <c r="AA3" s="172"/>
      <c r="AB3" s="172"/>
      <c r="AC3" s="172"/>
      <c r="AD3" s="175"/>
    </row>
    <row r="4" spans="2:30" ht="12.75" customHeight="1">
      <c r="B4" s="194"/>
      <c r="C4" s="195"/>
      <c r="D4" s="199"/>
      <c r="E4" s="188" t="s">
        <v>61</v>
      </c>
      <c r="F4" s="188" t="s">
        <v>67</v>
      </c>
      <c r="G4" s="185" t="s">
        <v>110</v>
      </c>
      <c r="H4" s="185" t="s">
        <v>111</v>
      </c>
      <c r="I4" s="185" t="s">
        <v>122</v>
      </c>
      <c r="J4" s="185" t="s">
        <v>8</v>
      </c>
      <c r="K4" s="179" t="s">
        <v>63</v>
      </c>
      <c r="L4" s="179" t="s">
        <v>64</v>
      </c>
      <c r="M4" s="179" t="s">
        <v>65</v>
      </c>
      <c r="N4" s="179" t="s">
        <v>66</v>
      </c>
      <c r="O4" s="186"/>
      <c r="P4" s="186"/>
      <c r="Q4" s="172"/>
      <c r="R4" s="183"/>
      <c r="S4" s="185" t="s">
        <v>11</v>
      </c>
      <c r="T4" s="188" t="s">
        <v>72</v>
      </c>
      <c r="U4" s="188" t="s">
        <v>73</v>
      </c>
      <c r="V4" s="185" t="s">
        <v>80</v>
      </c>
      <c r="W4" s="185" t="s">
        <v>74</v>
      </c>
      <c r="X4" s="185" t="s">
        <v>256</v>
      </c>
      <c r="Y4" s="185" t="s">
        <v>76</v>
      </c>
      <c r="Z4" s="185" t="s">
        <v>77</v>
      </c>
      <c r="AA4" s="172"/>
      <c r="AB4" s="172"/>
      <c r="AC4" s="172"/>
      <c r="AD4" s="175"/>
    </row>
    <row r="5" spans="2:30" ht="12.75" customHeight="1">
      <c r="B5" s="194"/>
      <c r="C5" s="195"/>
      <c r="D5" s="199"/>
      <c r="E5" s="188"/>
      <c r="F5" s="188"/>
      <c r="G5" s="185"/>
      <c r="H5" s="185"/>
      <c r="I5" s="186"/>
      <c r="J5" s="186"/>
      <c r="K5" s="179"/>
      <c r="L5" s="179"/>
      <c r="M5" s="179"/>
      <c r="N5" s="179"/>
      <c r="O5" s="186"/>
      <c r="P5" s="186"/>
      <c r="Q5" s="172"/>
      <c r="R5" s="183"/>
      <c r="S5" s="185"/>
      <c r="T5" s="188"/>
      <c r="U5" s="186"/>
      <c r="V5" s="172"/>
      <c r="W5" s="186"/>
      <c r="X5" s="186"/>
      <c r="Y5" s="186"/>
      <c r="Z5" s="186"/>
      <c r="AA5" s="172"/>
      <c r="AB5" s="172"/>
      <c r="AC5" s="172"/>
      <c r="AD5" s="175"/>
    </row>
    <row r="6" spans="2:30" ht="34.5" customHeight="1" thickBot="1">
      <c r="B6" s="196"/>
      <c r="C6" s="197"/>
      <c r="D6" s="200"/>
      <c r="E6" s="189"/>
      <c r="F6" s="189"/>
      <c r="G6" s="190"/>
      <c r="H6" s="190"/>
      <c r="I6" s="187"/>
      <c r="J6" s="187"/>
      <c r="K6" s="180"/>
      <c r="L6" s="180"/>
      <c r="M6" s="180"/>
      <c r="N6" s="180"/>
      <c r="O6" s="187"/>
      <c r="P6" s="187"/>
      <c r="Q6" s="173"/>
      <c r="R6" s="184"/>
      <c r="S6" s="190"/>
      <c r="T6" s="189"/>
      <c r="U6" s="187"/>
      <c r="V6" s="173"/>
      <c r="W6" s="187"/>
      <c r="X6" s="187"/>
      <c r="Y6" s="187"/>
      <c r="Z6" s="187"/>
      <c r="AA6" s="173"/>
      <c r="AB6" s="173"/>
      <c r="AC6" s="173"/>
      <c r="AD6" s="176"/>
    </row>
    <row r="7" spans="2:30" ht="13.5" customHeight="1" thickBot="1">
      <c r="B7" s="177" t="s">
        <v>114</v>
      </c>
      <c r="C7" s="178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3"/>
    </row>
    <row r="8" spans="2:30" ht="12.75" thickBot="1">
      <c r="B8" s="31" t="s">
        <v>32</v>
      </c>
      <c r="C8" s="135" t="s">
        <v>118</v>
      </c>
      <c r="D8" s="75">
        <f aca="true" t="shared" si="0" ref="D8:D40">SUM(K8:N8)</f>
        <v>92938</v>
      </c>
      <c r="E8" s="76">
        <v>89653</v>
      </c>
      <c r="F8" s="34">
        <v>3182</v>
      </c>
      <c r="G8" s="34">
        <v>103</v>
      </c>
      <c r="H8" s="34">
        <v>0</v>
      </c>
      <c r="I8" s="34">
        <v>0</v>
      </c>
      <c r="J8" s="34">
        <v>0</v>
      </c>
      <c r="K8" s="34">
        <v>30701</v>
      </c>
      <c r="L8" s="34">
        <v>29637</v>
      </c>
      <c r="M8" s="34">
        <v>6150</v>
      </c>
      <c r="N8" s="34">
        <v>26450</v>
      </c>
      <c r="O8" s="34">
        <v>53</v>
      </c>
      <c r="P8" s="34">
        <v>4</v>
      </c>
      <c r="Q8" s="34">
        <v>74</v>
      </c>
      <c r="R8" s="35">
        <f aca="true" t="shared" si="1" ref="R8:R40">SUM(S8:X8)</f>
        <v>1566</v>
      </c>
      <c r="S8" s="34">
        <v>1338</v>
      </c>
      <c r="T8" s="34">
        <v>0</v>
      </c>
      <c r="U8" s="34">
        <v>228</v>
      </c>
      <c r="V8" s="34">
        <v>0</v>
      </c>
      <c r="W8" s="34">
        <v>0</v>
      </c>
      <c r="X8" s="34">
        <v>0</v>
      </c>
      <c r="Y8" s="34">
        <v>1</v>
      </c>
      <c r="Z8" s="34">
        <v>0</v>
      </c>
      <c r="AA8" s="34">
        <v>1031</v>
      </c>
      <c r="AB8" s="34">
        <v>64454</v>
      </c>
      <c r="AC8" s="36">
        <v>92938</v>
      </c>
      <c r="AD8" s="77">
        <f aca="true" t="shared" si="2" ref="AD8:AD23">SUM(D8:Z8)+SUM(AA8:AC8)</f>
        <v>440501</v>
      </c>
    </row>
    <row r="9" spans="2:30" ht="13.5" customHeight="1" thickBot="1">
      <c r="B9" s="6" t="s">
        <v>94</v>
      </c>
      <c r="C9" s="27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8"/>
    </row>
    <row r="10" spans="2:30" ht="12.75" thickBot="1">
      <c r="B10" s="39" t="s">
        <v>32</v>
      </c>
      <c r="C10" s="136" t="s">
        <v>121</v>
      </c>
      <c r="D10" s="75">
        <f t="shared" si="0"/>
        <v>18902</v>
      </c>
      <c r="E10" s="80">
        <v>18902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3974</v>
      </c>
      <c r="L10" s="47">
        <v>8922</v>
      </c>
      <c r="M10" s="47">
        <v>550</v>
      </c>
      <c r="N10" s="47">
        <v>5456</v>
      </c>
      <c r="O10" s="47">
        <v>4</v>
      </c>
      <c r="P10" s="47">
        <v>0</v>
      </c>
      <c r="Q10" s="47">
        <v>4</v>
      </c>
      <c r="R10" s="42">
        <f t="shared" si="1"/>
        <v>182</v>
      </c>
      <c r="S10" s="47">
        <v>128</v>
      </c>
      <c r="T10" s="47">
        <v>0</v>
      </c>
      <c r="U10" s="47">
        <v>54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38</v>
      </c>
      <c r="AB10" s="47">
        <v>18902</v>
      </c>
      <c r="AC10" s="48">
        <v>18902</v>
      </c>
      <c r="AD10" s="81">
        <f t="shared" si="2"/>
        <v>94920</v>
      </c>
    </row>
    <row r="11" spans="2:30" ht="13.5" customHeight="1" thickBot="1">
      <c r="B11" s="6" t="s">
        <v>144</v>
      </c>
      <c r="C11" s="27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8"/>
    </row>
    <row r="12" spans="2:30" ht="12.75">
      <c r="B12" s="84" t="s">
        <v>32</v>
      </c>
      <c r="C12" s="137" t="s">
        <v>138</v>
      </c>
      <c r="D12" s="85">
        <f>SUM(K12:N12)</f>
        <v>3835</v>
      </c>
      <c r="E12" s="80">
        <v>3835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821</v>
      </c>
      <c r="L12" s="47">
        <v>1737</v>
      </c>
      <c r="M12" s="47">
        <v>185</v>
      </c>
      <c r="N12" s="47">
        <v>1092</v>
      </c>
      <c r="O12" s="47">
        <v>0</v>
      </c>
      <c r="P12" s="47">
        <v>0</v>
      </c>
      <c r="Q12" s="47">
        <v>0</v>
      </c>
      <c r="R12" s="83">
        <f>SUM(S12:X12)</f>
        <v>4</v>
      </c>
      <c r="S12" s="47">
        <v>4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3835</v>
      </c>
      <c r="AC12" s="48">
        <v>3835</v>
      </c>
      <c r="AD12" s="81">
        <f>SUM(D12:Z12)+SUM(AA12:AC12)</f>
        <v>19183</v>
      </c>
    </row>
    <row r="13" spans="2:30" ht="13.5" customHeight="1" thickBot="1">
      <c r="B13" s="167" t="s">
        <v>265</v>
      </c>
      <c r="C13" s="168"/>
      <c r="D13" s="86">
        <f aca="true" t="shared" si="3" ref="D13:AD13">SUM(D12:D12)</f>
        <v>3835</v>
      </c>
      <c r="E13" s="86">
        <f t="shared" si="3"/>
        <v>3835</v>
      </c>
      <c r="F13" s="87">
        <f t="shared" si="3"/>
        <v>0</v>
      </c>
      <c r="G13" s="87">
        <f t="shared" si="3"/>
        <v>0</v>
      </c>
      <c r="H13" s="87">
        <f t="shared" si="3"/>
        <v>0</v>
      </c>
      <c r="I13" s="87">
        <f t="shared" si="3"/>
        <v>0</v>
      </c>
      <c r="J13" s="87">
        <f t="shared" si="3"/>
        <v>0</v>
      </c>
      <c r="K13" s="87">
        <f t="shared" si="3"/>
        <v>821</v>
      </c>
      <c r="L13" s="87">
        <f t="shared" si="3"/>
        <v>1737</v>
      </c>
      <c r="M13" s="87">
        <f t="shared" si="3"/>
        <v>185</v>
      </c>
      <c r="N13" s="87">
        <f t="shared" si="3"/>
        <v>1092</v>
      </c>
      <c r="O13" s="87">
        <f t="shared" si="3"/>
        <v>0</v>
      </c>
      <c r="P13" s="87">
        <f t="shared" si="3"/>
        <v>0</v>
      </c>
      <c r="Q13" s="87">
        <f t="shared" si="3"/>
        <v>0</v>
      </c>
      <c r="R13" s="87">
        <f t="shared" si="3"/>
        <v>4</v>
      </c>
      <c r="S13" s="87">
        <f t="shared" si="3"/>
        <v>4</v>
      </c>
      <c r="T13" s="87">
        <f t="shared" si="3"/>
        <v>0</v>
      </c>
      <c r="U13" s="87">
        <f t="shared" si="3"/>
        <v>0</v>
      </c>
      <c r="V13" s="87">
        <f t="shared" si="3"/>
        <v>0</v>
      </c>
      <c r="W13" s="87">
        <f t="shared" si="3"/>
        <v>0</v>
      </c>
      <c r="X13" s="87">
        <f t="shared" si="3"/>
        <v>0</v>
      </c>
      <c r="Y13" s="87">
        <f t="shared" si="3"/>
        <v>0</v>
      </c>
      <c r="Z13" s="87">
        <f t="shared" si="3"/>
        <v>0</v>
      </c>
      <c r="AA13" s="87">
        <f t="shared" si="3"/>
        <v>0</v>
      </c>
      <c r="AB13" s="87">
        <f t="shared" si="3"/>
        <v>3835</v>
      </c>
      <c r="AC13" s="88">
        <f t="shared" si="3"/>
        <v>3835</v>
      </c>
      <c r="AD13" s="89">
        <f t="shared" si="3"/>
        <v>19183</v>
      </c>
    </row>
    <row r="14" spans="2:30" ht="13.5" customHeight="1" thickBot="1">
      <c r="B14" s="6" t="s">
        <v>92</v>
      </c>
      <c r="C14" s="27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8"/>
    </row>
    <row r="15" spans="1:30" ht="12.75">
      <c r="A15" s="30"/>
      <c r="B15" s="138" t="s">
        <v>32</v>
      </c>
      <c r="C15" s="139" t="s">
        <v>209</v>
      </c>
      <c r="D15" s="142">
        <f t="shared" si="0"/>
        <v>1048</v>
      </c>
      <c r="E15" s="47">
        <v>1047</v>
      </c>
      <c r="F15" s="47">
        <v>0</v>
      </c>
      <c r="G15" s="47">
        <v>0</v>
      </c>
      <c r="H15" s="47">
        <v>0</v>
      </c>
      <c r="I15" s="47">
        <v>1</v>
      </c>
      <c r="J15" s="47">
        <v>0</v>
      </c>
      <c r="K15" s="47">
        <v>205</v>
      </c>
      <c r="L15" s="47">
        <v>550</v>
      </c>
      <c r="M15" s="47">
        <v>18</v>
      </c>
      <c r="N15" s="47">
        <v>275</v>
      </c>
      <c r="O15" s="47">
        <v>0</v>
      </c>
      <c r="P15" s="47">
        <v>0</v>
      </c>
      <c r="Q15" s="47">
        <v>0</v>
      </c>
      <c r="R15" s="50">
        <f t="shared" si="1"/>
        <v>13</v>
      </c>
      <c r="S15" s="47">
        <v>13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1048</v>
      </c>
      <c r="AC15" s="48">
        <v>0</v>
      </c>
      <c r="AD15" s="82">
        <f t="shared" si="2"/>
        <v>4218</v>
      </c>
    </row>
    <row r="16" spans="1:30" ht="12.75">
      <c r="A16" s="30"/>
      <c r="B16" s="138" t="s">
        <v>33</v>
      </c>
      <c r="C16" s="139" t="s">
        <v>188</v>
      </c>
      <c r="D16" s="142">
        <f t="shared" si="0"/>
        <v>3105</v>
      </c>
      <c r="E16" s="47">
        <v>3105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848</v>
      </c>
      <c r="L16" s="47">
        <v>929</v>
      </c>
      <c r="M16" s="47">
        <v>135</v>
      </c>
      <c r="N16" s="47">
        <v>1193</v>
      </c>
      <c r="O16" s="47">
        <v>0</v>
      </c>
      <c r="P16" s="47">
        <v>0</v>
      </c>
      <c r="Q16" s="47">
        <v>0</v>
      </c>
      <c r="R16" s="50">
        <f t="shared" si="1"/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3105</v>
      </c>
      <c r="AC16" s="48">
        <v>0</v>
      </c>
      <c r="AD16" s="82">
        <f t="shared" si="2"/>
        <v>12420</v>
      </c>
    </row>
    <row r="17" spans="1:30" ht="12.75">
      <c r="A17" s="30"/>
      <c r="B17" s="138" t="s">
        <v>34</v>
      </c>
      <c r="C17" s="139" t="s">
        <v>215</v>
      </c>
      <c r="D17" s="142">
        <f t="shared" si="0"/>
        <v>883</v>
      </c>
      <c r="E17" s="47">
        <v>883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122</v>
      </c>
      <c r="L17" s="47">
        <v>393</v>
      </c>
      <c r="M17" s="47">
        <v>35</v>
      </c>
      <c r="N17" s="47">
        <v>333</v>
      </c>
      <c r="O17" s="47">
        <v>0</v>
      </c>
      <c r="P17" s="47">
        <v>0</v>
      </c>
      <c r="Q17" s="47">
        <v>0</v>
      </c>
      <c r="R17" s="50">
        <f t="shared" si="1"/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883</v>
      </c>
      <c r="AC17" s="48">
        <v>0</v>
      </c>
      <c r="AD17" s="82">
        <f t="shared" si="2"/>
        <v>3532</v>
      </c>
    </row>
    <row r="18" spans="1:30" ht="12.75">
      <c r="A18" s="30"/>
      <c r="B18" s="138" t="s">
        <v>35</v>
      </c>
      <c r="C18" s="139" t="s">
        <v>189</v>
      </c>
      <c r="D18" s="142">
        <f t="shared" si="0"/>
        <v>5547</v>
      </c>
      <c r="E18" s="47">
        <v>5547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1319</v>
      </c>
      <c r="L18" s="47">
        <v>1768</v>
      </c>
      <c r="M18" s="47">
        <v>306</v>
      </c>
      <c r="N18" s="47">
        <v>2154</v>
      </c>
      <c r="O18" s="47">
        <v>0</v>
      </c>
      <c r="P18" s="47">
        <v>0</v>
      </c>
      <c r="Q18" s="47">
        <v>0</v>
      </c>
      <c r="R18" s="50">
        <f t="shared" si="1"/>
        <v>8</v>
      </c>
      <c r="S18" s="47">
        <v>0</v>
      </c>
      <c r="T18" s="47">
        <v>0</v>
      </c>
      <c r="U18" s="47">
        <v>8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5547</v>
      </c>
      <c r="AC18" s="48">
        <v>0</v>
      </c>
      <c r="AD18" s="82">
        <f t="shared" si="2"/>
        <v>22204</v>
      </c>
    </row>
    <row r="19" spans="1:30" ht="12.75">
      <c r="A19" s="30"/>
      <c r="B19" s="138" t="s">
        <v>36</v>
      </c>
      <c r="C19" s="139" t="s">
        <v>222</v>
      </c>
      <c r="D19" s="142">
        <f t="shared" si="0"/>
        <v>2608</v>
      </c>
      <c r="E19" s="47">
        <v>2608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572</v>
      </c>
      <c r="L19" s="47">
        <v>852</v>
      </c>
      <c r="M19" s="47">
        <v>147</v>
      </c>
      <c r="N19" s="47">
        <v>1037</v>
      </c>
      <c r="O19" s="47">
        <v>1</v>
      </c>
      <c r="P19" s="47">
        <v>0</v>
      </c>
      <c r="Q19" s="47">
        <v>1</v>
      </c>
      <c r="R19" s="50">
        <f t="shared" si="1"/>
        <v>10</v>
      </c>
      <c r="S19" s="47">
        <v>4</v>
      </c>
      <c r="T19" s="47">
        <v>0</v>
      </c>
      <c r="U19" s="47">
        <v>6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2608</v>
      </c>
      <c r="AC19" s="48">
        <v>0</v>
      </c>
      <c r="AD19" s="82">
        <f t="shared" si="2"/>
        <v>10454</v>
      </c>
    </row>
    <row r="20" spans="1:30" ht="12.75">
      <c r="A20" s="30"/>
      <c r="B20" s="138" t="s">
        <v>37</v>
      </c>
      <c r="C20" s="139" t="s">
        <v>190</v>
      </c>
      <c r="D20" s="142">
        <f t="shared" si="0"/>
        <v>1686</v>
      </c>
      <c r="E20" s="47">
        <v>1686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479</v>
      </c>
      <c r="L20" s="47">
        <v>746</v>
      </c>
      <c r="M20" s="47">
        <v>34</v>
      </c>
      <c r="N20" s="47">
        <v>427</v>
      </c>
      <c r="O20" s="47">
        <v>0</v>
      </c>
      <c r="P20" s="47">
        <v>0</v>
      </c>
      <c r="Q20" s="47">
        <v>0</v>
      </c>
      <c r="R20" s="50">
        <f t="shared" si="1"/>
        <v>26</v>
      </c>
      <c r="S20" s="47">
        <v>0</v>
      </c>
      <c r="T20" s="47">
        <v>0</v>
      </c>
      <c r="U20" s="47">
        <v>26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643</v>
      </c>
      <c r="AB20" s="47">
        <v>1686</v>
      </c>
      <c r="AC20" s="48">
        <v>0</v>
      </c>
      <c r="AD20" s="82">
        <f>SUM(D20:Z20)+SUM(AA20:AC20)</f>
        <v>7439</v>
      </c>
    </row>
    <row r="21" spans="1:30" ht="12.75">
      <c r="A21" s="30"/>
      <c r="B21" s="138" t="s">
        <v>38</v>
      </c>
      <c r="C21" s="139" t="s">
        <v>239</v>
      </c>
      <c r="D21" s="142">
        <f>SUM(K21:N21)</f>
        <v>740</v>
      </c>
      <c r="E21" s="47">
        <v>740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169</v>
      </c>
      <c r="L21" s="47">
        <v>394</v>
      </c>
      <c r="M21" s="47">
        <v>18</v>
      </c>
      <c r="N21" s="47">
        <v>159</v>
      </c>
      <c r="O21" s="47">
        <v>0</v>
      </c>
      <c r="P21" s="47">
        <v>0</v>
      </c>
      <c r="Q21" s="47">
        <v>0</v>
      </c>
      <c r="R21" s="50">
        <f t="shared" si="1"/>
        <v>100</v>
      </c>
      <c r="S21" s="47">
        <v>0</v>
      </c>
      <c r="T21" s="47">
        <v>0</v>
      </c>
      <c r="U21" s="47">
        <v>100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740</v>
      </c>
      <c r="AC21" s="48">
        <v>0</v>
      </c>
      <c r="AD21" s="82">
        <f>SUM(D21:Z21)+SUM(AA21:AC21)</f>
        <v>3160</v>
      </c>
    </row>
    <row r="22" spans="1:30" ht="12.75">
      <c r="A22" s="30"/>
      <c r="B22" s="138" t="s">
        <v>39</v>
      </c>
      <c r="C22" s="139" t="s">
        <v>191</v>
      </c>
      <c r="D22" s="142">
        <f t="shared" si="0"/>
        <v>1639</v>
      </c>
      <c r="E22" s="47">
        <v>1639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419</v>
      </c>
      <c r="L22" s="47">
        <v>624</v>
      </c>
      <c r="M22" s="47">
        <v>119</v>
      </c>
      <c r="N22" s="47">
        <v>477</v>
      </c>
      <c r="O22" s="47">
        <v>0</v>
      </c>
      <c r="P22" s="47">
        <v>0</v>
      </c>
      <c r="Q22" s="47">
        <v>0</v>
      </c>
      <c r="R22" s="50">
        <f t="shared" si="1"/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1639</v>
      </c>
      <c r="AC22" s="48">
        <v>0</v>
      </c>
      <c r="AD22" s="82">
        <f t="shared" si="2"/>
        <v>6556</v>
      </c>
    </row>
    <row r="23" spans="1:30" ht="12.75">
      <c r="A23" s="30"/>
      <c r="B23" s="138" t="s">
        <v>40</v>
      </c>
      <c r="C23" s="147"/>
      <c r="D23" s="142">
        <f t="shared" si="0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50">
        <f t="shared" si="1"/>
        <v>0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82">
        <f t="shared" si="2"/>
        <v>0</v>
      </c>
    </row>
    <row r="24" spans="2:30" ht="13.5" customHeight="1" thickBot="1">
      <c r="B24" s="167" t="s">
        <v>93</v>
      </c>
      <c r="C24" s="168"/>
      <c r="D24" s="86">
        <f aca="true" t="shared" si="4" ref="D24:AD24">SUM(D15:D23)</f>
        <v>17256</v>
      </c>
      <c r="E24" s="86">
        <f t="shared" si="4"/>
        <v>17255</v>
      </c>
      <c r="F24" s="87">
        <f t="shared" si="4"/>
        <v>0</v>
      </c>
      <c r="G24" s="87">
        <f t="shared" si="4"/>
        <v>0</v>
      </c>
      <c r="H24" s="87">
        <f t="shared" si="4"/>
        <v>0</v>
      </c>
      <c r="I24" s="87">
        <f t="shared" si="4"/>
        <v>1</v>
      </c>
      <c r="J24" s="87">
        <f t="shared" si="4"/>
        <v>0</v>
      </c>
      <c r="K24" s="87">
        <f t="shared" si="4"/>
        <v>4133</v>
      </c>
      <c r="L24" s="87">
        <f t="shared" si="4"/>
        <v>6256</v>
      </c>
      <c r="M24" s="87">
        <f t="shared" si="4"/>
        <v>812</v>
      </c>
      <c r="N24" s="87">
        <f t="shared" si="4"/>
        <v>6055</v>
      </c>
      <c r="O24" s="87">
        <f t="shared" si="4"/>
        <v>1</v>
      </c>
      <c r="P24" s="87">
        <f t="shared" si="4"/>
        <v>0</v>
      </c>
      <c r="Q24" s="87">
        <f t="shared" si="4"/>
        <v>1</v>
      </c>
      <c r="R24" s="87">
        <f t="shared" si="4"/>
        <v>157</v>
      </c>
      <c r="S24" s="87">
        <f t="shared" si="4"/>
        <v>17</v>
      </c>
      <c r="T24" s="87">
        <f t="shared" si="4"/>
        <v>0</v>
      </c>
      <c r="U24" s="87">
        <f t="shared" si="4"/>
        <v>140</v>
      </c>
      <c r="V24" s="87">
        <f t="shared" si="4"/>
        <v>0</v>
      </c>
      <c r="W24" s="87">
        <f t="shared" si="4"/>
        <v>0</v>
      </c>
      <c r="X24" s="87">
        <f t="shared" si="4"/>
        <v>0</v>
      </c>
      <c r="Y24" s="87">
        <f t="shared" si="4"/>
        <v>0</v>
      </c>
      <c r="Z24" s="87">
        <f t="shared" si="4"/>
        <v>0</v>
      </c>
      <c r="AA24" s="87">
        <f t="shared" si="4"/>
        <v>643</v>
      </c>
      <c r="AB24" s="87">
        <f t="shared" si="4"/>
        <v>17256</v>
      </c>
      <c r="AC24" s="88">
        <f t="shared" si="4"/>
        <v>0</v>
      </c>
      <c r="AD24" s="89">
        <f t="shared" si="4"/>
        <v>69983</v>
      </c>
    </row>
    <row r="25" spans="2:30" ht="13.5" customHeight="1" thickBot="1">
      <c r="B25" s="169" t="s">
        <v>115</v>
      </c>
      <c r="C25" s="170"/>
      <c r="D25" s="90">
        <f aca="true" t="shared" si="5" ref="D25:AD25">SUM(D8+D10+D13+D24)</f>
        <v>132931</v>
      </c>
      <c r="E25" s="90">
        <f t="shared" si="5"/>
        <v>129645</v>
      </c>
      <c r="F25" s="25">
        <f t="shared" si="5"/>
        <v>3182</v>
      </c>
      <c r="G25" s="25">
        <f t="shared" si="5"/>
        <v>103</v>
      </c>
      <c r="H25" s="25">
        <f t="shared" si="5"/>
        <v>0</v>
      </c>
      <c r="I25" s="25">
        <f t="shared" si="5"/>
        <v>1</v>
      </c>
      <c r="J25" s="25">
        <f t="shared" si="5"/>
        <v>0</v>
      </c>
      <c r="K25" s="25">
        <f t="shared" si="5"/>
        <v>39629</v>
      </c>
      <c r="L25" s="25">
        <f t="shared" si="5"/>
        <v>46552</v>
      </c>
      <c r="M25" s="25">
        <f t="shared" si="5"/>
        <v>7697</v>
      </c>
      <c r="N25" s="25">
        <f t="shared" si="5"/>
        <v>39053</v>
      </c>
      <c r="O25" s="25">
        <f t="shared" si="5"/>
        <v>58</v>
      </c>
      <c r="P25" s="25">
        <f t="shared" si="5"/>
        <v>4</v>
      </c>
      <c r="Q25" s="25">
        <f t="shared" si="5"/>
        <v>79</v>
      </c>
      <c r="R25" s="25">
        <f t="shared" si="5"/>
        <v>1909</v>
      </c>
      <c r="S25" s="25">
        <f t="shared" si="5"/>
        <v>1487</v>
      </c>
      <c r="T25" s="25">
        <f t="shared" si="5"/>
        <v>0</v>
      </c>
      <c r="U25" s="25">
        <f t="shared" si="5"/>
        <v>422</v>
      </c>
      <c r="V25" s="25">
        <f t="shared" si="5"/>
        <v>0</v>
      </c>
      <c r="W25" s="25">
        <f t="shared" si="5"/>
        <v>0</v>
      </c>
      <c r="X25" s="25">
        <f t="shared" si="5"/>
        <v>0</v>
      </c>
      <c r="Y25" s="25">
        <f t="shared" si="5"/>
        <v>1</v>
      </c>
      <c r="Z25" s="25">
        <f t="shared" si="5"/>
        <v>0</v>
      </c>
      <c r="AA25" s="25">
        <f t="shared" si="5"/>
        <v>1712</v>
      </c>
      <c r="AB25" s="25">
        <f t="shared" si="5"/>
        <v>104447</v>
      </c>
      <c r="AC25" s="26">
        <f t="shared" si="5"/>
        <v>115675</v>
      </c>
      <c r="AD25" s="91">
        <f t="shared" si="5"/>
        <v>624587</v>
      </c>
    </row>
    <row r="26" spans="2:30" ht="13.5" customHeight="1" thickBot="1"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3"/>
    </row>
    <row r="27" spans="2:30" ht="13.5" customHeight="1" thickBot="1">
      <c r="B27" s="130" t="s">
        <v>116</v>
      </c>
      <c r="C27" s="131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3"/>
    </row>
    <row r="28" spans="2:30" ht="13.5" customHeight="1" thickBot="1">
      <c r="B28" s="6" t="s">
        <v>94</v>
      </c>
      <c r="C28" s="133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8"/>
    </row>
    <row r="29" spans="2:30" ht="12.75" thickBot="1">
      <c r="B29" s="49" t="s">
        <v>32</v>
      </c>
      <c r="C29" s="137" t="s">
        <v>117</v>
      </c>
      <c r="D29" s="75">
        <f t="shared" si="0"/>
        <v>36834</v>
      </c>
      <c r="E29" s="76">
        <v>36228</v>
      </c>
      <c r="F29" s="34">
        <v>606</v>
      </c>
      <c r="G29" s="34">
        <v>0</v>
      </c>
      <c r="H29" s="34">
        <v>0</v>
      </c>
      <c r="I29" s="34">
        <v>0</v>
      </c>
      <c r="J29" s="34">
        <v>0</v>
      </c>
      <c r="K29" s="34">
        <v>12368</v>
      </c>
      <c r="L29" s="34">
        <v>13417</v>
      </c>
      <c r="M29" s="34">
        <v>1059</v>
      </c>
      <c r="N29" s="34">
        <v>9990</v>
      </c>
      <c r="O29" s="34">
        <v>18</v>
      </c>
      <c r="P29" s="34">
        <v>1</v>
      </c>
      <c r="Q29" s="34">
        <v>19</v>
      </c>
      <c r="R29" s="42">
        <f t="shared" si="1"/>
        <v>100</v>
      </c>
      <c r="S29" s="34">
        <v>47</v>
      </c>
      <c r="T29" s="34">
        <v>0</v>
      </c>
      <c r="U29" s="34">
        <v>53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34221</v>
      </c>
      <c r="AC29" s="36">
        <v>34869</v>
      </c>
      <c r="AD29" s="81">
        <f aca="true" t="shared" si="6" ref="AD29:AD40">SUM(D29:Z29)+SUM(AA29:AC29)</f>
        <v>179830</v>
      </c>
    </row>
    <row r="30" spans="2:30" ht="13.5" customHeight="1" thickBot="1">
      <c r="B30" s="6" t="s">
        <v>92</v>
      </c>
      <c r="C30" s="2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8"/>
    </row>
    <row r="31" spans="2:30" ht="12.75">
      <c r="B31" s="134" t="s">
        <v>32</v>
      </c>
      <c r="C31" s="137" t="s">
        <v>193</v>
      </c>
      <c r="D31" s="75">
        <f t="shared" si="0"/>
        <v>4100</v>
      </c>
      <c r="E31" s="76">
        <v>4033</v>
      </c>
      <c r="F31" s="34">
        <v>67</v>
      </c>
      <c r="G31" s="34">
        <v>0</v>
      </c>
      <c r="H31" s="34">
        <v>0</v>
      </c>
      <c r="I31" s="34">
        <v>0</v>
      </c>
      <c r="J31" s="34">
        <v>0</v>
      </c>
      <c r="K31" s="34">
        <v>967</v>
      </c>
      <c r="L31" s="34">
        <v>1566</v>
      </c>
      <c r="M31" s="34">
        <v>237</v>
      </c>
      <c r="N31" s="34">
        <v>1330</v>
      </c>
      <c r="O31" s="34">
        <v>0</v>
      </c>
      <c r="P31" s="34">
        <v>0</v>
      </c>
      <c r="Q31" s="34">
        <v>0</v>
      </c>
      <c r="R31" s="42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4100</v>
      </c>
      <c r="AC31" s="36">
        <v>0</v>
      </c>
      <c r="AD31" s="81">
        <f t="shared" si="6"/>
        <v>16400</v>
      </c>
    </row>
    <row r="32" spans="2:30" ht="12.75">
      <c r="B32" s="132" t="s">
        <v>33</v>
      </c>
      <c r="C32" s="137" t="s">
        <v>194</v>
      </c>
      <c r="D32" s="95">
        <f t="shared" si="0"/>
        <v>2014</v>
      </c>
      <c r="E32" s="76">
        <v>2014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408</v>
      </c>
      <c r="L32" s="34">
        <v>869</v>
      </c>
      <c r="M32" s="34">
        <v>90</v>
      </c>
      <c r="N32" s="34">
        <v>647</v>
      </c>
      <c r="O32" s="34">
        <v>9</v>
      </c>
      <c r="P32" s="34">
        <v>1</v>
      </c>
      <c r="Q32" s="34">
        <v>9</v>
      </c>
      <c r="R32" s="50">
        <f t="shared" si="1"/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34">
        <v>2014</v>
      </c>
      <c r="AC32" s="48">
        <v>0</v>
      </c>
      <c r="AD32" s="82">
        <f t="shared" si="6"/>
        <v>8075</v>
      </c>
    </row>
    <row r="33" spans="2:30" ht="12.75">
      <c r="B33" s="132" t="s">
        <v>34</v>
      </c>
      <c r="C33" s="137" t="s">
        <v>195</v>
      </c>
      <c r="D33" s="95">
        <f t="shared" si="0"/>
        <v>4465</v>
      </c>
      <c r="E33" s="76">
        <v>4396</v>
      </c>
      <c r="F33" s="34">
        <v>69</v>
      </c>
      <c r="G33" s="34">
        <v>0</v>
      </c>
      <c r="H33" s="34">
        <v>0</v>
      </c>
      <c r="I33" s="34">
        <v>0</v>
      </c>
      <c r="J33" s="34">
        <v>0</v>
      </c>
      <c r="K33" s="34">
        <v>1578</v>
      </c>
      <c r="L33" s="34">
        <v>1611</v>
      </c>
      <c r="M33" s="34">
        <v>225</v>
      </c>
      <c r="N33" s="34">
        <v>1051</v>
      </c>
      <c r="O33" s="34">
        <v>0</v>
      </c>
      <c r="P33" s="34">
        <v>0</v>
      </c>
      <c r="Q33" s="34">
        <v>0</v>
      </c>
      <c r="R33" s="50">
        <f t="shared" si="1"/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34">
        <v>4465</v>
      </c>
      <c r="AC33" s="48">
        <v>0</v>
      </c>
      <c r="AD33" s="82">
        <f t="shared" si="6"/>
        <v>17860</v>
      </c>
    </row>
    <row r="34" spans="2:30" ht="12.75">
      <c r="B34" s="132" t="s">
        <v>35</v>
      </c>
      <c r="C34" s="137"/>
      <c r="D34" s="95">
        <f t="shared" si="0"/>
        <v>0</v>
      </c>
      <c r="E34" s="76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50">
        <f t="shared" si="1"/>
        <v>0</v>
      </c>
      <c r="S34" s="47"/>
      <c r="T34" s="47"/>
      <c r="U34" s="47"/>
      <c r="V34" s="47"/>
      <c r="W34" s="47"/>
      <c r="X34" s="47"/>
      <c r="Y34" s="47"/>
      <c r="Z34" s="47"/>
      <c r="AA34" s="47"/>
      <c r="AB34" s="34"/>
      <c r="AC34" s="48"/>
      <c r="AD34" s="82">
        <f t="shared" si="6"/>
        <v>0</v>
      </c>
    </row>
    <row r="35" spans="2:30" ht="12.75">
      <c r="B35" s="132" t="s">
        <v>36</v>
      </c>
      <c r="C35" s="137"/>
      <c r="D35" s="95">
        <f t="shared" si="0"/>
        <v>0</v>
      </c>
      <c r="E35" s="76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50">
        <f t="shared" si="1"/>
        <v>0</v>
      </c>
      <c r="S35" s="47"/>
      <c r="T35" s="47"/>
      <c r="U35" s="47"/>
      <c r="V35" s="47"/>
      <c r="W35" s="47"/>
      <c r="X35" s="47"/>
      <c r="Y35" s="47"/>
      <c r="Z35" s="47"/>
      <c r="AA35" s="47"/>
      <c r="AB35" s="34"/>
      <c r="AC35" s="48"/>
      <c r="AD35" s="82">
        <f t="shared" si="6"/>
        <v>0</v>
      </c>
    </row>
    <row r="36" spans="2:30" ht="12.75">
      <c r="B36" s="132" t="s">
        <v>37</v>
      </c>
      <c r="C36" s="137"/>
      <c r="D36" s="95">
        <f t="shared" si="0"/>
        <v>0</v>
      </c>
      <c r="E36" s="80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50">
        <f t="shared" si="1"/>
        <v>0</v>
      </c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8"/>
      <c r="AD36" s="82">
        <f t="shared" si="6"/>
        <v>0</v>
      </c>
    </row>
    <row r="37" spans="2:30" ht="12.75">
      <c r="B37" s="132" t="s">
        <v>38</v>
      </c>
      <c r="C37" s="137"/>
      <c r="D37" s="95">
        <f t="shared" si="0"/>
        <v>0</v>
      </c>
      <c r="E37" s="80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50">
        <f t="shared" si="1"/>
        <v>0</v>
      </c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8"/>
      <c r="AD37" s="82">
        <f t="shared" si="6"/>
        <v>0</v>
      </c>
    </row>
    <row r="38" spans="2:30" ht="12.75">
      <c r="B38" s="132" t="s">
        <v>39</v>
      </c>
      <c r="C38" s="137"/>
      <c r="D38" s="95">
        <f t="shared" si="0"/>
        <v>0</v>
      </c>
      <c r="E38" s="80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50">
        <f t="shared" si="1"/>
        <v>0</v>
      </c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8"/>
      <c r="AD38" s="82">
        <f t="shared" si="6"/>
        <v>0</v>
      </c>
    </row>
    <row r="39" spans="2:30" ht="12.75">
      <c r="B39" s="132" t="s">
        <v>40</v>
      </c>
      <c r="C39" s="137"/>
      <c r="D39" s="95">
        <f t="shared" si="0"/>
        <v>0</v>
      </c>
      <c r="E39" s="80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0">
        <f t="shared" si="1"/>
        <v>0</v>
      </c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8"/>
      <c r="AD39" s="82">
        <f t="shared" si="6"/>
        <v>0</v>
      </c>
    </row>
    <row r="40" spans="2:30" ht="12.75">
      <c r="B40" s="132" t="s">
        <v>41</v>
      </c>
      <c r="C40" s="137"/>
      <c r="D40" s="95">
        <f t="shared" si="0"/>
        <v>0</v>
      </c>
      <c r="E40" s="80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50">
        <f t="shared" si="1"/>
        <v>0</v>
      </c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8"/>
      <c r="AD40" s="82">
        <f t="shared" si="6"/>
        <v>0</v>
      </c>
    </row>
    <row r="41" spans="2:30" ht="13.5" customHeight="1" thickBot="1">
      <c r="B41" s="167" t="s">
        <v>93</v>
      </c>
      <c r="C41" s="168"/>
      <c r="D41" s="86">
        <f aca="true" t="shared" si="7" ref="D41:AD41">SUM(D31:D40)</f>
        <v>10579</v>
      </c>
      <c r="E41" s="86">
        <f t="shared" si="7"/>
        <v>10443</v>
      </c>
      <c r="F41" s="87">
        <f t="shared" si="7"/>
        <v>136</v>
      </c>
      <c r="G41" s="87">
        <f t="shared" si="7"/>
        <v>0</v>
      </c>
      <c r="H41" s="87">
        <f t="shared" si="7"/>
        <v>0</v>
      </c>
      <c r="I41" s="87">
        <f t="shared" si="7"/>
        <v>0</v>
      </c>
      <c r="J41" s="87">
        <f t="shared" si="7"/>
        <v>0</v>
      </c>
      <c r="K41" s="87">
        <f t="shared" si="7"/>
        <v>2953</v>
      </c>
      <c r="L41" s="87">
        <f t="shared" si="7"/>
        <v>4046</v>
      </c>
      <c r="M41" s="87">
        <f t="shared" si="7"/>
        <v>552</v>
      </c>
      <c r="N41" s="87">
        <f t="shared" si="7"/>
        <v>3028</v>
      </c>
      <c r="O41" s="87">
        <f t="shared" si="7"/>
        <v>9</v>
      </c>
      <c r="P41" s="87">
        <f t="shared" si="7"/>
        <v>1</v>
      </c>
      <c r="Q41" s="87">
        <f t="shared" si="7"/>
        <v>9</v>
      </c>
      <c r="R41" s="87">
        <f t="shared" si="7"/>
        <v>0</v>
      </c>
      <c r="S41" s="87">
        <f t="shared" si="7"/>
        <v>0</v>
      </c>
      <c r="T41" s="87">
        <f t="shared" si="7"/>
        <v>0</v>
      </c>
      <c r="U41" s="87">
        <f t="shared" si="7"/>
        <v>0</v>
      </c>
      <c r="V41" s="87">
        <f t="shared" si="7"/>
        <v>0</v>
      </c>
      <c r="W41" s="87">
        <f>SUM(W31:W40)</f>
        <v>0</v>
      </c>
      <c r="X41" s="87">
        <f t="shared" si="7"/>
        <v>0</v>
      </c>
      <c r="Y41" s="87">
        <f t="shared" si="7"/>
        <v>0</v>
      </c>
      <c r="Z41" s="87">
        <f t="shared" si="7"/>
        <v>0</v>
      </c>
      <c r="AA41" s="87">
        <f t="shared" si="7"/>
        <v>0</v>
      </c>
      <c r="AB41" s="87">
        <f t="shared" si="7"/>
        <v>10579</v>
      </c>
      <c r="AC41" s="88">
        <f t="shared" si="7"/>
        <v>0</v>
      </c>
      <c r="AD41" s="89">
        <f t="shared" si="7"/>
        <v>42335</v>
      </c>
    </row>
    <row r="42" spans="2:30" ht="13.5" customHeight="1" thickBot="1">
      <c r="B42" s="169" t="s">
        <v>119</v>
      </c>
      <c r="C42" s="170"/>
      <c r="D42" s="90">
        <f aca="true" t="shared" si="8" ref="D42:AD42">SUM(D29+D41)</f>
        <v>47413</v>
      </c>
      <c r="E42" s="90">
        <f t="shared" si="8"/>
        <v>46671</v>
      </c>
      <c r="F42" s="90">
        <f t="shared" si="8"/>
        <v>742</v>
      </c>
      <c r="G42" s="90">
        <f t="shared" si="8"/>
        <v>0</v>
      </c>
      <c r="H42" s="90">
        <f t="shared" si="8"/>
        <v>0</v>
      </c>
      <c r="I42" s="90">
        <f t="shared" si="8"/>
        <v>0</v>
      </c>
      <c r="J42" s="90">
        <f t="shared" si="8"/>
        <v>0</v>
      </c>
      <c r="K42" s="90">
        <f t="shared" si="8"/>
        <v>15321</v>
      </c>
      <c r="L42" s="90">
        <f t="shared" si="8"/>
        <v>17463</v>
      </c>
      <c r="M42" s="90">
        <f t="shared" si="8"/>
        <v>1611</v>
      </c>
      <c r="N42" s="90">
        <f t="shared" si="8"/>
        <v>13018</v>
      </c>
      <c r="O42" s="90">
        <f t="shared" si="8"/>
        <v>27</v>
      </c>
      <c r="P42" s="90">
        <f t="shared" si="8"/>
        <v>2</v>
      </c>
      <c r="Q42" s="90">
        <f t="shared" si="8"/>
        <v>28</v>
      </c>
      <c r="R42" s="90">
        <f t="shared" si="8"/>
        <v>100</v>
      </c>
      <c r="S42" s="90">
        <f t="shared" si="8"/>
        <v>47</v>
      </c>
      <c r="T42" s="90">
        <f t="shared" si="8"/>
        <v>0</v>
      </c>
      <c r="U42" s="90">
        <f t="shared" si="8"/>
        <v>53</v>
      </c>
      <c r="V42" s="90">
        <f t="shared" si="8"/>
        <v>0</v>
      </c>
      <c r="W42" s="90">
        <f>SUM(W29+W41)</f>
        <v>0</v>
      </c>
      <c r="X42" s="90">
        <f t="shared" si="8"/>
        <v>0</v>
      </c>
      <c r="Y42" s="90">
        <f t="shared" si="8"/>
        <v>0</v>
      </c>
      <c r="Z42" s="90">
        <f t="shared" si="8"/>
        <v>0</v>
      </c>
      <c r="AA42" s="90">
        <f t="shared" si="8"/>
        <v>0</v>
      </c>
      <c r="AB42" s="90">
        <f t="shared" si="8"/>
        <v>44800</v>
      </c>
      <c r="AC42" s="90">
        <f t="shared" si="8"/>
        <v>34869</v>
      </c>
      <c r="AD42" s="90">
        <f t="shared" si="8"/>
        <v>222165</v>
      </c>
    </row>
    <row r="43" ht="12.75" thickBot="1"/>
    <row r="44" spans="2:30" ht="13.5" customHeight="1" thickBot="1">
      <c r="B44" s="6" t="s">
        <v>159</v>
      </c>
      <c r="C44" s="27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8"/>
    </row>
    <row r="45" spans="1:30" ht="13.5" thickBot="1">
      <c r="A45" s="30"/>
      <c r="B45" s="140" t="s">
        <v>32</v>
      </c>
      <c r="C45" s="166" t="s">
        <v>192</v>
      </c>
      <c r="D45" s="143">
        <f aca="true" t="shared" si="9" ref="D45:D112">SUM(K45:N45)</f>
        <v>726</v>
      </c>
      <c r="E45" s="144">
        <v>726</v>
      </c>
      <c r="F45" s="144"/>
      <c r="G45" s="47"/>
      <c r="H45" s="47"/>
      <c r="I45" s="47"/>
      <c r="J45" s="47"/>
      <c r="K45" s="47">
        <v>152</v>
      </c>
      <c r="L45" s="47">
        <v>260</v>
      </c>
      <c r="M45" s="47">
        <v>29</v>
      </c>
      <c r="N45" s="47">
        <v>285</v>
      </c>
      <c r="O45" s="47"/>
      <c r="P45" s="47"/>
      <c r="Q45" s="47"/>
      <c r="R45" s="42">
        <f aca="true" t="shared" si="10" ref="R45:R112">SUM(S45:X45)</f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31</v>
      </c>
      <c r="AB45" s="47">
        <v>726</v>
      </c>
      <c r="AC45" s="48">
        <v>0</v>
      </c>
      <c r="AD45" s="81">
        <f aca="true" t="shared" si="11" ref="AD45:AD112">SUM(D45:Z45)+SUM(AA45:AC45)</f>
        <v>2935</v>
      </c>
    </row>
    <row r="46" spans="1:30" ht="12.75">
      <c r="A46" s="30"/>
      <c r="B46" s="163" t="s">
        <v>33</v>
      </c>
      <c r="C46" s="141" t="s">
        <v>196</v>
      </c>
      <c r="D46" s="164"/>
      <c r="E46" s="34"/>
      <c r="F46" s="34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2">
        <f t="shared" si="10"/>
        <v>0</v>
      </c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8"/>
      <c r="AD46" s="81"/>
    </row>
    <row r="47" spans="1:30" ht="12.75">
      <c r="A47" s="30"/>
      <c r="B47" s="138" t="s">
        <v>34</v>
      </c>
      <c r="C47" s="139" t="s">
        <v>197</v>
      </c>
      <c r="D47" s="142">
        <f t="shared" si="9"/>
        <v>0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50">
        <f t="shared" si="10"/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/>
      <c r="AC47" s="48">
        <v>0</v>
      </c>
      <c r="AD47" s="82">
        <f t="shared" si="11"/>
        <v>0</v>
      </c>
    </row>
    <row r="48" spans="1:30" ht="12.75">
      <c r="A48" s="30"/>
      <c r="B48" s="138" t="s">
        <v>35</v>
      </c>
      <c r="C48" s="139" t="s">
        <v>198</v>
      </c>
      <c r="D48" s="142">
        <f t="shared" si="9"/>
        <v>0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0">
        <f t="shared" si="10"/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/>
      <c r="AC48" s="48">
        <v>0</v>
      </c>
      <c r="AD48" s="82">
        <f t="shared" si="11"/>
        <v>0</v>
      </c>
    </row>
    <row r="49" spans="1:30" ht="12.75">
      <c r="A49" s="30"/>
      <c r="B49" s="138" t="s">
        <v>36</v>
      </c>
      <c r="C49" s="139" t="s">
        <v>199</v>
      </c>
      <c r="D49" s="142">
        <f t="shared" si="9"/>
        <v>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50">
        <f t="shared" si="10"/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/>
      <c r="AC49" s="48">
        <v>0</v>
      </c>
      <c r="AD49" s="82">
        <f t="shared" si="11"/>
        <v>0</v>
      </c>
    </row>
    <row r="50" spans="1:30" ht="12.75">
      <c r="A50" s="30"/>
      <c r="B50" s="138" t="s">
        <v>37</v>
      </c>
      <c r="C50" s="139" t="s">
        <v>200</v>
      </c>
      <c r="D50" s="142">
        <f t="shared" si="9"/>
        <v>0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50">
        <f t="shared" si="10"/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/>
      <c r="AC50" s="48">
        <v>0</v>
      </c>
      <c r="AD50" s="82">
        <f t="shared" si="11"/>
        <v>0</v>
      </c>
    </row>
    <row r="51" spans="1:30" ht="12.75">
      <c r="A51" s="30"/>
      <c r="B51" s="138" t="s">
        <v>38</v>
      </c>
      <c r="C51" s="139" t="s">
        <v>201</v>
      </c>
      <c r="D51" s="142">
        <f t="shared" si="9"/>
        <v>0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50">
        <f t="shared" si="10"/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/>
      <c r="AC51" s="48">
        <v>0</v>
      </c>
      <c r="AD51" s="82">
        <f t="shared" si="11"/>
        <v>0</v>
      </c>
    </row>
    <row r="52" spans="1:30" ht="12.75">
      <c r="A52" s="30"/>
      <c r="B52" s="138" t="s">
        <v>39</v>
      </c>
      <c r="C52" s="139" t="s">
        <v>202</v>
      </c>
      <c r="D52" s="142">
        <f t="shared" si="9"/>
        <v>0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50">
        <f t="shared" si="10"/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/>
      <c r="AC52" s="48">
        <v>0</v>
      </c>
      <c r="AD52" s="82">
        <f t="shared" si="11"/>
        <v>0</v>
      </c>
    </row>
    <row r="53" spans="1:30" ht="12.75">
      <c r="A53" s="30"/>
      <c r="B53" s="138" t="s">
        <v>40</v>
      </c>
      <c r="C53" s="139" t="s">
        <v>203</v>
      </c>
      <c r="D53" s="142">
        <f t="shared" si="9"/>
        <v>0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50">
        <f t="shared" si="10"/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/>
      <c r="AC53" s="48">
        <v>0</v>
      </c>
      <c r="AD53" s="82">
        <f t="shared" si="11"/>
        <v>0</v>
      </c>
    </row>
    <row r="54" spans="1:30" ht="12.75">
      <c r="A54" s="30"/>
      <c r="B54" s="138" t="s">
        <v>41</v>
      </c>
      <c r="C54" s="139" t="s">
        <v>204</v>
      </c>
      <c r="D54" s="142">
        <f t="shared" si="9"/>
        <v>0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0">
        <f t="shared" si="10"/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/>
      <c r="AC54" s="48">
        <v>0</v>
      </c>
      <c r="AD54" s="82">
        <f t="shared" si="11"/>
        <v>0</v>
      </c>
    </row>
    <row r="55" spans="1:30" ht="12.75">
      <c r="A55" s="30"/>
      <c r="B55" s="138" t="s">
        <v>42</v>
      </c>
      <c r="C55" s="165" t="s">
        <v>205</v>
      </c>
      <c r="D55" s="142">
        <v>6740</v>
      </c>
      <c r="E55" s="47">
        <v>6740</v>
      </c>
      <c r="F55" s="47"/>
      <c r="G55" s="47"/>
      <c r="H55" s="47"/>
      <c r="I55" s="47"/>
      <c r="J55" s="47"/>
      <c r="K55" s="47">
        <v>1544</v>
      </c>
      <c r="L55" s="47">
        <v>2782</v>
      </c>
      <c r="M55" s="47">
        <v>238</v>
      </c>
      <c r="N55" s="47">
        <v>2176</v>
      </c>
      <c r="O55" s="47"/>
      <c r="P55" s="47"/>
      <c r="Q55" s="47"/>
      <c r="R55" s="50">
        <f t="shared" si="10"/>
        <v>0</v>
      </c>
      <c r="S55" s="47"/>
      <c r="T55" s="47"/>
      <c r="U55" s="47"/>
      <c r="V55" s="47"/>
      <c r="W55" s="47"/>
      <c r="X55" s="47"/>
      <c r="Y55" s="47"/>
      <c r="Z55" s="47"/>
      <c r="AA55" s="47"/>
      <c r="AB55" s="47">
        <v>6740</v>
      </c>
      <c r="AC55" s="48"/>
      <c r="AD55" s="82"/>
    </row>
    <row r="56" spans="1:30" ht="12.75">
      <c r="A56" s="30"/>
      <c r="B56" s="138" t="s">
        <v>43</v>
      </c>
      <c r="C56" s="139" t="s">
        <v>206</v>
      </c>
      <c r="D56" s="142">
        <f t="shared" si="9"/>
        <v>0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50">
        <f t="shared" si="10"/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/>
      <c r="AC56" s="48">
        <v>0</v>
      </c>
      <c r="AD56" s="82">
        <f t="shared" si="11"/>
        <v>0</v>
      </c>
    </row>
    <row r="57" spans="1:30" ht="12.75">
      <c r="A57" s="30"/>
      <c r="B57" s="138" t="s">
        <v>44</v>
      </c>
      <c r="C57" s="139" t="s">
        <v>207</v>
      </c>
      <c r="D57" s="142">
        <f t="shared" si="9"/>
        <v>0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50">
        <f t="shared" si="10"/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/>
      <c r="AC57" s="48">
        <v>0</v>
      </c>
      <c r="AD57" s="82">
        <f t="shared" si="11"/>
        <v>0</v>
      </c>
    </row>
    <row r="58" spans="1:30" ht="12.75">
      <c r="A58" s="30"/>
      <c r="B58" s="138" t="s">
        <v>45</v>
      </c>
      <c r="C58" s="139" t="s">
        <v>208</v>
      </c>
      <c r="D58" s="142">
        <f t="shared" si="9"/>
        <v>0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50">
        <f t="shared" si="10"/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/>
      <c r="AC58" s="48">
        <v>0</v>
      </c>
      <c r="AD58" s="82">
        <f t="shared" si="11"/>
        <v>0</v>
      </c>
    </row>
    <row r="59" spans="1:30" ht="12.75">
      <c r="A59" s="30"/>
      <c r="B59" s="138" t="s">
        <v>46</v>
      </c>
      <c r="C59" s="139" t="s">
        <v>210</v>
      </c>
      <c r="D59" s="142">
        <f t="shared" si="9"/>
        <v>0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50">
        <f t="shared" si="10"/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/>
      <c r="AC59" s="48">
        <v>0</v>
      </c>
      <c r="AD59" s="82">
        <f t="shared" si="11"/>
        <v>0</v>
      </c>
    </row>
    <row r="60" spans="1:30" ht="12.75">
      <c r="A60" s="30"/>
      <c r="B60" s="138" t="s">
        <v>47</v>
      </c>
      <c r="C60" s="139" t="s">
        <v>211</v>
      </c>
      <c r="D60" s="142">
        <f t="shared" si="9"/>
        <v>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0">
        <f t="shared" si="10"/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/>
      <c r="AC60" s="48">
        <v>0</v>
      </c>
      <c r="AD60" s="82">
        <f t="shared" si="11"/>
        <v>0</v>
      </c>
    </row>
    <row r="61" spans="1:30" ht="12.75">
      <c r="A61" s="30"/>
      <c r="B61" s="138" t="s">
        <v>48</v>
      </c>
      <c r="C61" s="139" t="s">
        <v>212</v>
      </c>
      <c r="D61" s="142">
        <f t="shared" si="9"/>
        <v>0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50">
        <f t="shared" si="10"/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/>
      <c r="AC61" s="48">
        <v>0</v>
      </c>
      <c r="AD61" s="82">
        <f t="shared" si="11"/>
        <v>0</v>
      </c>
    </row>
    <row r="62" spans="1:30" ht="12.75">
      <c r="A62" s="30"/>
      <c r="B62" s="138" t="s">
        <v>49</v>
      </c>
      <c r="C62" s="139" t="s">
        <v>213</v>
      </c>
      <c r="D62" s="142">
        <f t="shared" si="9"/>
        <v>0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50">
        <f t="shared" si="10"/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/>
      <c r="AC62" s="48">
        <v>0</v>
      </c>
      <c r="AD62" s="82">
        <f t="shared" si="11"/>
        <v>0</v>
      </c>
    </row>
    <row r="63" spans="1:30" ht="12.75">
      <c r="A63" s="30"/>
      <c r="B63" s="138" t="s">
        <v>50</v>
      </c>
      <c r="C63" s="139" t="s">
        <v>214</v>
      </c>
      <c r="D63" s="142">
        <f t="shared" si="9"/>
        <v>0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50">
        <f t="shared" si="10"/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/>
      <c r="AC63" s="48">
        <v>0</v>
      </c>
      <c r="AD63" s="82">
        <f t="shared" si="11"/>
        <v>0</v>
      </c>
    </row>
    <row r="64" spans="1:30" ht="12.75">
      <c r="A64" s="30"/>
      <c r="B64" s="138" t="s">
        <v>51</v>
      </c>
      <c r="C64" s="137" t="s">
        <v>216</v>
      </c>
      <c r="D64" s="142">
        <f t="shared" si="9"/>
        <v>0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50">
        <f t="shared" si="10"/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/>
      <c r="AC64" s="48">
        <v>0</v>
      </c>
      <c r="AD64" s="82">
        <f t="shared" si="11"/>
        <v>0</v>
      </c>
    </row>
    <row r="65" spans="1:30" ht="12.75">
      <c r="A65" s="30"/>
      <c r="B65" s="138" t="s">
        <v>52</v>
      </c>
      <c r="C65" s="137" t="s">
        <v>217</v>
      </c>
      <c r="D65" s="142">
        <f t="shared" si="9"/>
        <v>0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50">
        <f t="shared" si="10"/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/>
      <c r="AC65" s="48">
        <v>0</v>
      </c>
      <c r="AD65" s="82">
        <f t="shared" si="11"/>
        <v>0</v>
      </c>
    </row>
    <row r="66" spans="1:30" ht="12.75">
      <c r="A66" s="30"/>
      <c r="B66" s="138" t="s">
        <v>53</v>
      </c>
      <c r="C66" s="137" t="s">
        <v>218</v>
      </c>
      <c r="D66" s="142">
        <f t="shared" si="9"/>
        <v>0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50">
        <f t="shared" si="10"/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/>
      <c r="AC66" s="48">
        <v>0</v>
      </c>
      <c r="AD66" s="82">
        <f t="shared" si="11"/>
        <v>0</v>
      </c>
    </row>
    <row r="67" spans="1:30" ht="12.75">
      <c r="A67" s="30"/>
      <c r="B67" s="138" t="s">
        <v>54</v>
      </c>
      <c r="C67" s="137" t="s">
        <v>219</v>
      </c>
      <c r="D67" s="142">
        <f aca="true" t="shared" si="12" ref="D67:D90">SUM(K67:N67)</f>
        <v>0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83">
        <f aca="true" t="shared" si="13" ref="R67:R90">SUM(S67:X67)</f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/>
      <c r="AC67" s="48">
        <v>0</v>
      </c>
      <c r="AD67" s="81">
        <f aca="true" t="shared" si="14" ref="AD67:AD90">SUM(D67:Z67)+SUM(AA67:AC67)</f>
        <v>0</v>
      </c>
    </row>
    <row r="68" spans="1:30" ht="12.75">
      <c r="A68" s="30"/>
      <c r="B68" s="84" t="s">
        <v>55</v>
      </c>
      <c r="C68" s="137" t="s">
        <v>220</v>
      </c>
      <c r="D68" s="85">
        <f t="shared" si="12"/>
        <v>0</v>
      </c>
      <c r="E68" s="80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83">
        <f t="shared" si="13"/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/>
      <c r="AC68" s="48">
        <v>0</v>
      </c>
      <c r="AD68" s="81">
        <f t="shared" si="14"/>
        <v>0</v>
      </c>
    </row>
    <row r="69" spans="2:30" ht="12.75">
      <c r="B69" s="84" t="s">
        <v>56</v>
      </c>
      <c r="C69" s="137" t="s">
        <v>221</v>
      </c>
      <c r="D69" s="85">
        <f t="shared" si="12"/>
        <v>0</v>
      </c>
      <c r="E69" s="80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83">
        <f t="shared" si="13"/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/>
      <c r="AC69" s="48">
        <v>0</v>
      </c>
      <c r="AD69" s="81">
        <f t="shared" si="14"/>
        <v>0</v>
      </c>
    </row>
    <row r="70" spans="2:30" ht="12.75">
      <c r="B70" s="84" t="s">
        <v>57</v>
      </c>
      <c r="C70" s="137" t="s">
        <v>223</v>
      </c>
      <c r="D70" s="85">
        <f t="shared" si="12"/>
        <v>0</v>
      </c>
      <c r="E70" s="80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83">
        <f t="shared" si="13"/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/>
      <c r="AC70" s="48">
        <v>0</v>
      </c>
      <c r="AD70" s="81">
        <f t="shared" si="14"/>
        <v>0</v>
      </c>
    </row>
    <row r="71" spans="2:30" ht="12.75">
      <c r="B71" s="84" t="s">
        <v>58</v>
      </c>
      <c r="C71" s="137" t="s">
        <v>224</v>
      </c>
      <c r="D71" s="85">
        <f t="shared" si="12"/>
        <v>0</v>
      </c>
      <c r="E71" s="80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83">
        <f t="shared" si="13"/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/>
      <c r="AC71" s="48">
        <v>0</v>
      </c>
      <c r="AD71" s="81">
        <f t="shared" si="14"/>
        <v>0</v>
      </c>
    </row>
    <row r="72" spans="2:30" ht="12.75">
      <c r="B72" s="84" t="s">
        <v>59</v>
      </c>
      <c r="C72" s="137" t="s">
        <v>225</v>
      </c>
      <c r="D72" s="85">
        <f t="shared" si="12"/>
        <v>0</v>
      </c>
      <c r="E72" s="80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83">
        <f t="shared" si="13"/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/>
      <c r="AC72" s="48">
        <v>0</v>
      </c>
      <c r="AD72" s="81">
        <f t="shared" si="14"/>
        <v>0</v>
      </c>
    </row>
    <row r="73" spans="2:30" ht="12.75">
      <c r="B73" s="84" t="s">
        <v>60</v>
      </c>
      <c r="C73" s="137" t="s">
        <v>226</v>
      </c>
      <c r="D73" s="85">
        <f t="shared" si="12"/>
        <v>0</v>
      </c>
      <c r="E73" s="80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83">
        <f t="shared" si="13"/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/>
      <c r="AC73" s="48">
        <v>0</v>
      </c>
      <c r="AD73" s="81">
        <f t="shared" si="14"/>
        <v>0</v>
      </c>
    </row>
    <row r="74" spans="2:30" ht="12.75">
      <c r="B74" s="84" t="s">
        <v>95</v>
      </c>
      <c r="C74" s="137" t="s">
        <v>227</v>
      </c>
      <c r="D74" s="85">
        <f t="shared" si="12"/>
        <v>0</v>
      </c>
      <c r="E74" s="80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83">
        <f t="shared" si="13"/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/>
      <c r="AC74" s="48">
        <v>0</v>
      </c>
      <c r="AD74" s="81">
        <f t="shared" si="14"/>
        <v>0</v>
      </c>
    </row>
    <row r="75" spans="2:30" ht="12.75">
      <c r="B75" s="84" t="s">
        <v>96</v>
      </c>
      <c r="C75" s="150" t="s">
        <v>272</v>
      </c>
      <c r="D75" s="85">
        <f t="shared" si="12"/>
        <v>1589</v>
      </c>
      <c r="E75" s="80">
        <v>1589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158</v>
      </c>
      <c r="L75" s="47">
        <v>813</v>
      </c>
      <c r="M75" s="47">
        <v>123</v>
      </c>
      <c r="N75" s="47">
        <v>495</v>
      </c>
      <c r="O75" s="47">
        <v>0</v>
      </c>
      <c r="P75" s="47">
        <v>0</v>
      </c>
      <c r="Q75" s="47">
        <v>0</v>
      </c>
      <c r="R75" s="83">
        <f t="shared" si="13"/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1589</v>
      </c>
      <c r="AC75" s="48">
        <v>0</v>
      </c>
      <c r="AD75" s="81">
        <f t="shared" si="14"/>
        <v>6356</v>
      </c>
    </row>
    <row r="76" spans="2:30" ht="12.75">
      <c r="B76" s="84" t="s">
        <v>97</v>
      </c>
      <c r="C76" s="137" t="s">
        <v>228</v>
      </c>
      <c r="D76" s="85">
        <f t="shared" si="12"/>
        <v>0</v>
      </c>
      <c r="E76" s="80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83">
        <f t="shared" si="13"/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/>
      <c r="AC76" s="48">
        <v>0</v>
      </c>
      <c r="AD76" s="81">
        <f t="shared" si="14"/>
        <v>0</v>
      </c>
    </row>
    <row r="77" spans="2:30" ht="12.75">
      <c r="B77" s="84" t="s">
        <v>98</v>
      </c>
      <c r="C77" s="137" t="s">
        <v>229</v>
      </c>
      <c r="D77" s="85">
        <f t="shared" si="12"/>
        <v>0</v>
      </c>
      <c r="E77" s="80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83">
        <f t="shared" si="13"/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/>
      <c r="AC77" s="48">
        <v>0</v>
      </c>
      <c r="AD77" s="81">
        <f t="shared" si="14"/>
        <v>0</v>
      </c>
    </row>
    <row r="78" spans="2:30" ht="12.75">
      <c r="B78" s="84" t="s">
        <v>99</v>
      </c>
      <c r="C78" s="137" t="s">
        <v>230</v>
      </c>
      <c r="D78" s="85">
        <f t="shared" si="12"/>
        <v>0</v>
      </c>
      <c r="E78" s="80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83">
        <f t="shared" si="13"/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/>
      <c r="AC78" s="48">
        <v>0</v>
      </c>
      <c r="AD78" s="81">
        <f t="shared" si="14"/>
        <v>0</v>
      </c>
    </row>
    <row r="79" spans="2:30" ht="12.75">
      <c r="B79" s="84" t="s">
        <v>100</v>
      </c>
      <c r="C79" s="137" t="s">
        <v>231</v>
      </c>
      <c r="D79" s="85">
        <f t="shared" si="12"/>
        <v>0</v>
      </c>
      <c r="E79" s="80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83">
        <f t="shared" si="13"/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/>
      <c r="AC79" s="48">
        <v>0</v>
      </c>
      <c r="AD79" s="81">
        <f t="shared" si="14"/>
        <v>0</v>
      </c>
    </row>
    <row r="80" spans="2:30" ht="12.75">
      <c r="B80" s="84" t="s">
        <v>101</v>
      </c>
      <c r="C80" s="137" t="s">
        <v>232</v>
      </c>
      <c r="D80" s="85">
        <f t="shared" si="12"/>
        <v>0</v>
      </c>
      <c r="E80" s="80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83">
        <f t="shared" si="13"/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/>
      <c r="AC80" s="48">
        <v>0</v>
      </c>
      <c r="AD80" s="81">
        <f t="shared" si="14"/>
        <v>0</v>
      </c>
    </row>
    <row r="81" spans="2:30" ht="12.75">
      <c r="B81" s="84" t="s">
        <v>102</v>
      </c>
      <c r="C81" s="137" t="s">
        <v>233</v>
      </c>
      <c r="D81" s="85">
        <f t="shared" si="12"/>
        <v>0</v>
      </c>
      <c r="E81" s="80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83">
        <f t="shared" si="13"/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/>
      <c r="AC81" s="48">
        <v>0</v>
      </c>
      <c r="AD81" s="81">
        <f t="shared" si="14"/>
        <v>0</v>
      </c>
    </row>
    <row r="82" spans="2:30" ht="12.75">
      <c r="B82" s="84" t="s">
        <v>103</v>
      </c>
      <c r="C82" s="137" t="s">
        <v>234</v>
      </c>
      <c r="D82" s="85">
        <f t="shared" si="12"/>
        <v>0</v>
      </c>
      <c r="E82" s="80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83">
        <f t="shared" si="13"/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/>
      <c r="AC82" s="48">
        <v>0</v>
      </c>
      <c r="AD82" s="81">
        <f t="shared" si="14"/>
        <v>0</v>
      </c>
    </row>
    <row r="83" spans="2:30" ht="12.75">
      <c r="B83" s="84" t="s">
        <v>104</v>
      </c>
      <c r="C83" s="137" t="s">
        <v>235</v>
      </c>
      <c r="D83" s="85">
        <f t="shared" si="12"/>
        <v>0</v>
      </c>
      <c r="E83" s="80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83">
        <f t="shared" si="13"/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/>
      <c r="AC83" s="48">
        <v>0</v>
      </c>
      <c r="AD83" s="81">
        <f t="shared" si="14"/>
        <v>0</v>
      </c>
    </row>
    <row r="84" spans="2:30" ht="12.75">
      <c r="B84" s="84" t="s">
        <v>105</v>
      </c>
      <c r="C84" s="137" t="s">
        <v>236</v>
      </c>
      <c r="D84" s="85">
        <f t="shared" si="12"/>
        <v>0</v>
      </c>
      <c r="E84" s="80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83">
        <f t="shared" si="13"/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/>
      <c r="AC84" s="48">
        <v>0</v>
      </c>
      <c r="AD84" s="81">
        <f t="shared" si="14"/>
        <v>0</v>
      </c>
    </row>
    <row r="85" spans="2:30" ht="12.75">
      <c r="B85" s="84" t="s">
        <v>106</v>
      </c>
      <c r="C85" s="137" t="s">
        <v>237</v>
      </c>
      <c r="D85" s="85">
        <f t="shared" si="12"/>
        <v>0</v>
      </c>
      <c r="E85" s="80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83">
        <f t="shared" si="13"/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/>
      <c r="AC85" s="48">
        <v>0</v>
      </c>
      <c r="AD85" s="81">
        <f t="shared" si="14"/>
        <v>0</v>
      </c>
    </row>
    <row r="86" spans="2:30" ht="12.75">
      <c r="B86" s="84" t="s">
        <v>107</v>
      </c>
      <c r="C86" s="137" t="s">
        <v>238</v>
      </c>
      <c r="D86" s="85">
        <f t="shared" si="12"/>
        <v>0</v>
      </c>
      <c r="E86" s="80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83">
        <f t="shared" si="13"/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/>
      <c r="AC86" s="48">
        <v>0</v>
      </c>
      <c r="AD86" s="81">
        <f t="shared" si="14"/>
        <v>0</v>
      </c>
    </row>
    <row r="87" spans="2:30" ht="12.75">
      <c r="B87" s="84" t="s">
        <v>108</v>
      </c>
      <c r="C87" s="137" t="s">
        <v>240</v>
      </c>
      <c r="D87" s="85">
        <f t="shared" si="12"/>
        <v>0</v>
      </c>
      <c r="E87" s="80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83">
        <f t="shared" si="13"/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/>
      <c r="AC87" s="48">
        <v>0</v>
      </c>
      <c r="AD87" s="81">
        <f t="shared" si="14"/>
        <v>0</v>
      </c>
    </row>
    <row r="88" spans="2:30" ht="12.75">
      <c r="B88" s="84" t="s">
        <v>109</v>
      </c>
      <c r="C88" s="137" t="s">
        <v>241</v>
      </c>
      <c r="D88" s="85">
        <f t="shared" si="12"/>
        <v>0</v>
      </c>
      <c r="E88" s="80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83">
        <f t="shared" si="13"/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/>
      <c r="AC88" s="48">
        <v>0</v>
      </c>
      <c r="AD88" s="81">
        <f t="shared" si="14"/>
        <v>0</v>
      </c>
    </row>
    <row r="89" spans="2:30" ht="12.75">
      <c r="B89" s="84" t="s">
        <v>162</v>
      </c>
      <c r="C89" s="137" t="s">
        <v>242</v>
      </c>
      <c r="D89" s="85">
        <f t="shared" si="12"/>
        <v>0</v>
      </c>
      <c r="E89" s="80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83">
        <f t="shared" si="13"/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/>
      <c r="AC89" s="48">
        <v>0</v>
      </c>
      <c r="AD89" s="81">
        <f t="shared" si="14"/>
        <v>0</v>
      </c>
    </row>
    <row r="90" spans="2:30" ht="12.75">
      <c r="B90" s="84" t="s">
        <v>163</v>
      </c>
      <c r="C90" s="137" t="s">
        <v>243</v>
      </c>
      <c r="D90" s="85">
        <f t="shared" si="12"/>
        <v>0</v>
      </c>
      <c r="E90" s="80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83">
        <f t="shared" si="13"/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/>
      <c r="AC90" s="48">
        <v>0</v>
      </c>
      <c r="AD90" s="81">
        <f t="shared" si="14"/>
        <v>0</v>
      </c>
    </row>
    <row r="91" spans="1:30" ht="12.75">
      <c r="A91" s="30"/>
      <c r="B91" s="138" t="s">
        <v>164</v>
      </c>
      <c r="C91" s="137" t="s">
        <v>244</v>
      </c>
      <c r="D91" s="142">
        <f t="shared" si="9"/>
        <v>0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83">
        <f t="shared" si="10"/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/>
      <c r="AC91" s="48">
        <v>0</v>
      </c>
      <c r="AD91" s="81">
        <f t="shared" si="11"/>
        <v>0</v>
      </c>
    </row>
    <row r="92" spans="1:30" ht="12.75">
      <c r="A92" s="30"/>
      <c r="B92" s="84" t="s">
        <v>165</v>
      </c>
      <c r="C92" s="137" t="s">
        <v>245</v>
      </c>
      <c r="D92" s="85">
        <f t="shared" si="9"/>
        <v>0</v>
      </c>
      <c r="E92" s="80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83">
        <f t="shared" si="10"/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/>
      <c r="AC92" s="48">
        <v>0</v>
      </c>
      <c r="AD92" s="81">
        <f t="shared" si="11"/>
        <v>0</v>
      </c>
    </row>
    <row r="93" spans="2:30" ht="12.75">
      <c r="B93" s="84" t="s">
        <v>166</v>
      </c>
      <c r="C93" s="137" t="s">
        <v>246</v>
      </c>
      <c r="D93" s="85">
        <f t="shared" si="9"/>
        <v>0</v>
      </c>
      <c r="E93" s="80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83">
        <f t="shared" si="10"/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/>
      <c r="AC93" s="48">
        <v>0</v>
      </c>
      <c r="AD93" s="81">
        <f t="shared" si="11"/>
        <v>0</v>
      </c>
    </row>
    <row r="94" spans="2:30" ht="12.75">
      <c r="B94" s="84" t="s">
        <v>167</v>
      </c>
      <c r="C94" s="137" t="s">
        <v>247</v>
      </c>
      <c r="D94" s="85">
        <f t="shared" si="9"/>
        <v>0</v>
      </c>
      <c r="E94" s="80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83">
        <f t="shared" si="10"/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/>
      <c r="AC94" s="48">
        <v>0</v>
      </c>
      <c r="AD94" s="81">
        <f t="shared" si="11"/>
        <v>0</v>
      </c>
    </row>
    <row r="95" spans="2:30" ht="12.75">
      <c r="B95" s="84" t="s">
        <v>168</v>
      </c>
      <c r="C95" s="137" t="s">
        <v>248</v>
      </c>
      <c r="D95" s="85">
        <f t="shared" si="9"/>
        <v>0</v>
      </c>
      <c r="E95" s="80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83">
        <f t="shared" si="10"/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/>
      <c r="AC95" s="48">
        <v>0</v>
      </c>
      <c r="AD95" s="81">
        <f t="shared" si="11"/>
        <v>0</v>
      </c>
    </row>
    <row r="96" spans="2:30" ht="12.75">
      <c r="B96" s="84" t="s">
        <v>169</v>
      </c>
      <c r="C96" s="137" t="s">
        <v>249</v>
      </c>
      <c r="D96" s="85">
        <f t="shared" si="9"/>
        <v>0</v>
      </c>
      <c r="E96" s="80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83">
        <f t="shared" si="10"/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/>
      <c r="AC96" s="48">
        <v>0</v>
      </c>
      <c r="AD96" s="81">
        <f t="shared" si="11"/>
        <v>0</v>
      </c>
    </row>
    <row r="97" spans="2:30" ht="12.75">
      <c r="B97" s="84" t="s">
        <v>170</v>
      </c>
      <c r="C97" s="137" t="s">
        <v>250</v>
      </c>
      <c r="D97" s="85">
        <f t="shared" si="9"/>
        <v>0</v>
      </c>
      <c r="E97" s="80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83">
        <f t="shared" si="10"/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/>
      <c r="AC97" s="48">
        <v>0</v>
      </c>
      <c r="AD97" s="81">
        <f t="shared" si="11"/>
        <v>0</v>
      </c>
    </row>
    <row r="98" spans="2:30" ht="12.75">
      <c r="B98" s="84" t="s">
        <v>171</v>
      </c>
      <c r="C98" s="137" t="s">
        <v>251</v>
      </c>
      <c r="D98" s="85">
        <f t="shared" si="9"/>
        <v>0</v>
      </c>
      <c r="E98" s="80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83">
        <f t="shared" si="10"/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/>
      <c r="AC98" s="48">
        <v>0</v>
      </c>
      <c r="AD98" s="81">
        <f t="shared" si="11"/>
        <v>0</v>
      </c>
    </row>
    <row r="99" spans="2:30" ht="12.75">
      <c r="B99" s="84" t="s">
        <v>172</v>
      </c>
      <c r="C99" s="137" t="s">
        <v>252</v>
      </c>
      <c r="D99" s="85">
        <f t="shared" si="9"/>
        <v>0</v>
      </c>
      <c r="E99" s="80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83">
        <f t="shared" si="10"/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/>
      <c r="AC99" s="48">
        <v>0</v>
      </c>
      <c r="AD99" s="81">
        <f t="shared" si="11"/>
        <v>0</v>
      </c>
    </row>
    <row r="100" spans="2:30" ht="12.75">
      <c r="B100" s="84" t="s">
        <v>173</v>
      </c>
      <c r="C100" s="137" t="s">
        <v>253</v>
      </c>
      <c r="D100" s="85">
        <f t="shared" si="9"/>
        <v>0</v>
      </c>
      <c r="E100" s="80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83">
        <f t="shared" si="10"/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/>
      <c r="AC100" s="48">
        <v>0</v>
      </c>
      <c r="AD100" s="81">
        <f t="shared" si="11"/>
        <v>0</v>
      </c>
    </row>
    <row r="101" spans="2:30" ht="12.75">
      <c r="B101" s="84" t="s">
        <v>174</v>
      </c>
      <c r="C101" s="137" t="s">
        <v>254</v>
      </c>
      <c r="D101" s="85">
        <f t="shared" si="9"/>
        <v>0</v>
      </c>
      <c r="E101" s="80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83">
        <f t="shared" si="10"/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/>
      <c r="AC101" s="48">
        <v>0</v>
      </c>
      <c r="AD101" s="81">
        <f t="shared" si="11"/>
        <v>0</v>
      </c>
    </row>
    <row r="102" spans="2:30" ht="12.75">
      <c r="B102" s="84" t="s">
        <v>175</v>
      </c>
      <c r="C102" s="137" t="s">
        <v>255</v>
      </c>
      <c r="D102" s="85">
        <f t="shared" si="9"/>
        <v>0</v>
      </c>
      <c r="E102" s="80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83">
        <f t="shared" si="10"/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/>
      <c r="AC102" s="48">
        <v>0</v>
      </c>
      <c r="AD102" s="81">
        <f t="shared" si="11"/>
        <v>0</v>
      </c>
    </row>
    <row r="103" spans="2:30" ht="12.75">
      <c r="B103" s="84" t="s">
        <v>176</v>
      </c>
      <c r="C103" s="137"/>
      <c r="D103" s="85">
        <f t="shared" si="9"/>
        <v>0</v>
      </c>
      <c r="E103" s="80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83">
        <f t="shared" si="10"/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/>
      <c r="AC103" s="48">
        <v>0</v>
      </c>
      <c r="AD103" s="81">
        <f t="shared" si="11"/>
        <v>0</v>
      </c>
    </row>
    <row r="104" spans="2:30" ht="12.75">
      <c r="B104" s="84" t="s">
        <v>177</v>
      </c>
      <c r="C104" s="137"/>
      <c r="D104" s="85">
        <f t="shared" si="9"/>
        <v>0</v>
      </c>
      <c r="E104" s="80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83">
        <f t="shared" si="10"/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/>
      <c r="AC104" s="48">
        <v>0</v>
      </c>
      <c r="AD104" s="81">
        <f t="shared" si="11"/>
        <v>0</v>
      </c>
    </row>
    <row r="105" spans="2:30" ht="12.75">
      <c r="B105" s="84" t="s">
        <v>178</v>
      </c>
      <c r="C105" s="137"/>
      <c r="D105" s="85">
        <f t="shared" si="9"/>
        <v>0</v>
      </c>
      <c r="E105" s="80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83">
        <f t="shared" si="10"/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/>
      <c r="AC105" s="48">
        <v>0</v>
      </c>
      <c r="AD105" s="81">
        <f t="shared" si="11"/>
        <v>0</v>
      </c>
    </row>
    <row r="106" spans="2:30" ht="12.75">
      <c r="B106" s="84" t="s">
        <v>179</v>
      </c>
      <c r="C106" s="137"/>
      <c r="D106" s="85">
        <f t="shared" si="9"/>
        <v>0</v>
      </c>
      <c r="E106" s="80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83">
        <f t="shared" si="10"/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/>
      <c r="AC106" s="48">
        <v>0</v>
      </c>
      <c r="AD106" s="81">
        <f t="shared" si="11"/>
        <v>0</v>
      </c>
    </row>
    <row r="107" spans="2:30" ht="12.75">
      <c r="B107" s="84" t="s">
        <v>180</v>
      </c>
      <c r="C107" s="137"/>
      <c r="D107" s="85">
        <f t="shared" si="9"/>
        <v>0</v>
      </c>
      <c r="E107" s="80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83">
        <f t="shared" si="10"/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/>
      <c r="AC107" s="48">
        <v>0</v>
      </c>
      <c r="AD107" s="81">
        <f t="shared" si="11"/>
        <v>0</v>
      </c>
    </row>
    <row r="108" spans="2:30" ht="12.75">
      <c r="B108" s="84" t="s">
        <v>181</v>
      </c>
      <c r="C108" s="137"/>
      <c r="D108" s="85">
        <f t="shared" si="9"/>
        <v>0</v>
      </c>
      <c r="E108" s="80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83">
        <f t="shared" si="10"/>
        <v>0</v>
      </c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8"/>
      <c r="AD108" s="81">
        <f t="shared" si="11"/>
        <v>0</v>
      </c>
    </row>
    <row r="109" spans="2:30" ht="12.75">
      <c r="B109" s="84" t="s">
        <v>182</v>
      </c>
      <c r="C109" s="145"/>
      <c r="D109" s="85">
        <f t="shared" si="9"/>
        <v>0</v>
      </c>
      <c r="E109" s="80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83">
        <f t="shared" si="10"/>
        <v>0</v>
      </c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8"/>
      <c r="AD109" s="81">
        <f t="shared" si="11"/>
        <v>0</v>
      </c>
    </row>
    <row r="110" spans="2:30" ht="12.75">
      <c r="B110" s="84" t="s">
        <v>183</v>
      </c>
      <c r="C110" s="145"/>
      <c r="D110" s="85">
        <f t="shared" si="9"/>
        <v>0</v>
      </c>
      <c r="E110" s="80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83">
        <f t="shared" si="10"/>
        <v>0</v>
      </c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8"/>
      <c r="AD110" s="81">
        <f t="shared" si="11"/>
        <v>0</v>
      </c>
    </row>
    <row r="111" spans="2:30" ht="12.75">
      <c r="B111" s="84" t="s">
        <v>184</v>
      </c>
      <c r="C111" s="145"/>
      <c r="D111" s="85">
        <f t="shared" si="9"/>
        <v>0</v>
      </c>
      <c r="E111" s="80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83">
        <f t="shared" si="10"/>
        <v>0</v>
      </c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8"/>
      <c r="AD111" s="81">
        <f t="shared" si="11"/>
        <v>0</v>
      </c>
    </row>
    <row r="112" spans="2:30" ht="12.75">
      <c r="B112" s="84" t="s">
        <v>185</v>
      </c>
      <c r="C112" s="145"/>
      <c r="D112" s="85">
        <f t="shared" si="9"/>
        <v>0</v>
      </c>
      <c r="E112" s="80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83">
        <f t="shared" si="10"/>
        <v>0</v>
      </c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8"/>
      <c r="AD112" s="81">
        <f t="shared" si="11"/>
        <v>0</v>
      </c>
    </row>
    <row r="113" spans="2:30" ht="13.5" customHeight="1" thickBot="1">
      <c r="B113" s="167" t="s">
        <v>160</v>
      </c>
      <c r="C113" s="168"/>
      <c r="D113" s="86">
        <f aca="true" t="shared" si="15" ref="D113:AD113">SUM(D45:D112)</f>
        <v>9055</v>
      </c>
      <c r="E113" s="86">
        <f t="shared" si="15"/>
        <v>9055</v>
      </c>
      <c r="F113" s="87">
        <f t="shared" si="15"/>
        <v>0</v>
      </c>
      <c r="G113" s="87">
        <f t="shared" si="15"/>
        <v>0</v>
      </c>
      <c r="H113" s="87">
        <f t="shared" si="15"/>
        <v>0</v>
      </c>
      <c r="I113" s="87">
        <f t="shared" si="15"/>
        <v>0</v>
      </c>
      <c r="J113" s="87">
        <f t="shared" si="15"/>
        <v>0</v>
      </c>
      <c r="K113" s="87">
        <f t="shared" si="15"/>
        <v>1854</v>
      </c>
      <c r="L113" s="87">
        <f t="shared" si="15"/>
        <v>3855</v>
      </c>
      <c r="M113" s="87">
        <f t="shared" si="15"/>
        <v>390</v>
      </c>
      <c r="N113" s="87">
        <f t="shared" si="15"/>
        <v>2956</v>
      </c>
      <c r="O113" s="87">
        <f t="shared" si="15"/>
        <v>0</v>
      </c>
      <c r="P113" s="87">
        <f t="shared" si="15"/>
        <v>0</v>
      </c>
      <c r="Q113" s="87">
        <f t="shared" si="15"/>
        <v>0</v>
      </c>
      <c r="R113" s="87">
        <f t="shared" si="15"/>
        <v>0</v>
      </c>
      <c r="S113" s="87">
        <f t="shared" si="15"/>
        <v>0</v>
      </c>
      <c r="T113" s="87">
        <f t="shared" si="15"/>
        <v>0</v>
      </c>
      <c r="U113" s="87">
        <f t="shared" si="15"/>
        <v>0</v>
      </c>
      <c r="V113" s="87">
        <f t="shared" si="15"/>
        <v>0</v>
      </c>
      <c r="W113" s="87">
        <f t="shared" si="15"/>
        <v>0</v>
      </c>
      <c r="X113" s="87">
        <f t="shared" si="15"/>
        <v>0</v>
      </c>
      <c r="Y113" s="87">
        <f t="shared" si="15"/>
        <v>0</v>
      </c>
      <c r="Z113" s="87">
        <f t="shared" si="15"/>
        <v>0</v>
      </c>
      <c r="AA113" s="87">
        <f t="shared" si="15"/>
        <v>31</v>
      </c>
      <c r="AB113" s="87">
        <f t="shared" si="15"/>
        <v>9055</v>
      </c>
      <c r="AC113" s="88">
        <f t="shared" si="15"/>
        <v>0</v>
      </c>
      <c r="AD113" s="89">
        <f t="shared" si="15"/>
        <v>9291</v>
      </c>
    </row>
    <row r="114" spans="2:30" ht="13.5" customHeight="1" thickBot="1">
      <c r="B114" s="169" t="s">
        <v>161</v>
      </c>
      <c r="C114" s="170"/>
      <c r="D114" s="90">
        <f aca="true" t="shared" si="16" ref="D114:AD114">SUM(D25+D42+D113)</f>
        <v>189399</v>
      </c>
      <c r="E114" s="90">
        <f t="shared" si="16"/>
        <v>185371</v>
      </c>
      <c r="F114" s="25">
        <f t="shared" si="16"/>
        <v>3924</v>
      </c>
      <c r="G114" s="25">
        <f t="shared" si="16"/>
        <v>103</v>
      </c>
      <c r="H114" s="25">
        <f t="shared" si="16"/>
        <v>0</v>
      </c>
      <c r="I114" s="25">
        <f t="shared" si="16"/>
        <v>1</v>
      </c>
      <c r="J114" s="25">
        <f t="shared" si="16"/>
        <v>0</v>
      </c>
      <c r="K114" s="25">
        <f t="shared" si="16"/>
        <v>56804</v>
      </c>
      <c r="L114" s="25">
        <f t="shared" si="16"/>
        <v>67870</v>
      </c>
      <c r="M114" s="25">
        <f t="shared" si="16"/>
        <v>9698</v>
      </c>
      <c r="N114" s="25">
        <f t="shared" si="16"/>
        <v>55027</v>
      </c>
      <c r="O114" s="25">
        <f t="shared" si="16"/>
        <v>85</v>
      </c>
      <c r="P114" s="25">
        <f t="shared" si="16"/>
        <v>6</v>
      </c>
      <c r="Q114" s="25">
        <f t="shared" si="16"/>
        <v>107</v>
      </c>
      <c r="R114" s="25">
        <f t="shared" si="16"/>
        <v>2009</v>
      </c>
      <c r="S114" s="25">
        <f t="shared" si="16"/>
        <v>1534</v>
      </c>
      <c r="T114" s="25">
        <f t="shared" si="16"/>
        <v>0</v>
      </c>
      <c r="U114" s="25">
        <f t="shared" si="16"/>
        <v>475</v>
      </c>
      <c r="V114" s="25">
        <f t="shared" si="16"/>
        <v>0</v>
      </c>
      <c r="W114" s="25">
        <f t="shared" si="16"/>
        <v>0</v>
      </c>
      <c r="X114" s="25">
        <f t="shared" si="16"/>
        <v>0</v>
      </c>
      <c r="Y114" s="25">
        <f t="shared" si="16"/>
        <v>1</v>
      </c>
      <c r="Z114" s="25">
        <f t="shared" si="16"/>
        <v>0</v>
      </c>
      <c r="AA114" s="25">
        <f t="shared" si="16"/>
        <v>1743</v>
      </c>
      <c r="AB114" s="25">
        <f t="shared" si="16"/>
        <v>158302</v>
      </c>
      <c r="AC114" s="26">
        <f t="shared" si="16"/>
        <v>150544</v>
      </c>
      <c r="AD114" s="91">
        <f t="shared" si="16"/>
        <v>856043</v>
      </c>
    </row>
  </sheetData>
  <sheetProtection/>
  <mergeCells count="42">
    <mergeCell ref="I4:I6"/>
    <mergeCell ref="E4:E6"/>
    <mergeCell ref="F4:F6"/>
    <mergeCell ref="G4:G6"/>
    <mergeCell ref="B42:C42"/>
    <mergeCell ref="B41:C41"/>
    <mergeCell ref="B25:C25"/>
    <mergeCell ref="B24:C24"/>
    <mergeCell ref="B13:C13"/>
    <mergeCell ref="D2:N2"/>
    <mergeCell ref="B2:C6"/>
    <mergeCell ref="D3:D6"/>
    <mergeCell ref="H4:H6"/>
    <mergeCell ref="J4:J6"/>
    <mergeCell ref="E3:J3"/>
    <mergeCell ref="K3:N3"/>
    <mergeCell ref="K4:K6"/>
    <mergeCell ref="L4:L6"/>
    <mergeCell ref="M4:M6"/>
    <mergeCell ref="Q2:Q6"/>
    <mergeCell ref="O2:O6"/>
    <mergeCell ref="P2:P6"/>
    <mergeCell ref="S3:X3"/>
    <mergeCell ref="X4:X6"/>
    <mergeCell ref="V4:V6"/>
    <mergeCell ref="Y4:Y6"/>
    <mergeCell ref="Z4:Z6"/>
    <mergeCell ref="AA2:AA6"/>
    <mergeCell ref="U4:U6"/>
    <mergeCell ref="T4:T6"/>
    <mergeCell ref="S4:S6"/>
    <mergeCell ref="W4:W6"/>
    <mergeCell ref="B113:C113"/>
    <mergeCell ref="B114:C114"/>
    <mergeCell ref="AB2:AB6"/>
    <mergeCell ref="AD2:AD6"/>
    <mergeCell ref="AC2:AC6"/>
    <mergeCell ref="B7:C7"/>
    <mergeCell ref="N4:N6"/>
    <mergeCell ref="R2:Z2"/>
    <mergeCell ref="R3:R6"/>
    <mergeCell ref="Y3:Z3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2:AB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33" sqref="AB33"/>
    </sheetView>
  </sheetViews>
  <sheetFormatPr defaultColWidth="9.00390625" defaultRowHeight="12.75"/>
  <cols>
    <col min="1" max="1" width="3.875" style="28" customWidth="1"/>
    <col min="2" max="2" width="3.625" style="28" customWidth="1"/>
    <col min="3" max="3" width="19.25390625" style="28" customWidth="1"/>
    <col min="4" max="9" width="9.125" style="28" customWidth="1"/>
    <col min="10" max="10" width="9.875" style="28" customWidth="1"/>
    <col min="11" max="11" width="9.125" style="28" customWidth="1"/>
    <col min="12" max="12" width="10.125" style="28" customWidth="1"/>
    <col min="13" max="13" width="9.75390625" style="28" customWidth="1"/>
    <col min="14" max="14" width="9.125" style="28" customWidth="1"/>
    <col min="15" max="15" width="9.75390625" style="28" customWidth="1"/>
    <col min="16" max="20" width="9.125" style="28" customWidth="1"/>
    <col min="21" max="21" width="10.375" style="28" customWidth="1"/>
    <col min="22" max="23" width="9.125" style="28" customWidth="1"/>
    <col min="24" max="24" width="10.375" style="28" customWidth="1"/>
    <col min="25" max="16384" width="9.125" style="28" customWidth="1"/>
  </cols>
  <sheetData>
    <row r="1" ht="12.75" thickBot="1"/>
    <row r="2" spans="2:28" ht="12.75" customHeight="1">
      <c r="B2" s="192" t="s">
        <v>0</v>
      </c>
      <c r="C2" s="226"/>
      <c r="D2" s="171" t="s">
        <v>17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 t="s">
        <v>22</v>
      </c>
      <c r="R2" s="171" t="s">
        <v>23</v>
      </c>
      <c r="S2" s="171" t="s">
        <v>24</v>
      </c>
      <c r="T2" s="171" t="s">
        <v>25</v>
      </c>
      <c r="U2" s="171" t="s">
        <v>124</v>
      </c>
      <c r="V2" s="171" t="s">
        <v>125</v>
      </c>
      <c r="W2" s="171" t="s">
        <v>81</v>
      </c>
      <c r="X2" s="171" t="s">
        <v>126</v>
      </c>
      <c r="Y2" s="171" t="s">
        <v>82</v>
      </c>
      <c r="Z2" s="225" t="s">
        <v>133</v>
      </c>
      <c r="AA2" s="171" t="s">
        <v>127</v>
      </c>
      <c r="AB2" s="174" t="s">
        <v>12</v>
      </c>
    </row>
    <row r="3" spans="2:28" ht="12.75" customHeight="1">
      <c r="B3" s="227"/>
      <c r="C3" s="228"/>
      <c r="D3" s="185" t="s">
        <v>18</v>
      </c>
      <c r="E3" s="185" t="s">
        <v>9</v>
      </c>
      <c r="F3" s="179"/>
      <c r="G3" s="179"/>
      <c r="H3" s="179"/>
      <c r="I3" s="179"/>
      <c r="J3" s="216" t="s">
        <v>10</v>
      </c>
      <c r="K3" s="217"/>
      <c r="L3" s="217"/>
      <c r="M3" s="217"/>
      <c r="N3" s="217"/>
      <c r="O3" s="217"/>
      <c r="P3" s="198"/>
      <c r="Q3" s="185"/>
      <c r="R3" s="185"/>
      <c r="S3" s="185"/>
      <c r="T3" s="185"/>
      <c r="U3" s="179"/>
      <c r="V3" s="179"/>
      <c r="W3" s="179"/>
      <c r="X3" s="179"/>
      <c r="Y3" s="179"/>
      <c r="Z3" s="179"/>
      <c r="AA3" s="179"/>
      <c r="AB3" s="213"/>
    </row>
    <row r="4" spans="2:28" ht="12">
      <c r="B4" s="227"/>
      <c r="C4" s="228"/>
      <c r="D4" s="185"/>
      <c r="E4" s="185" t="s">
        <v>13</v>
      </c>
      <c r="F4" s="185" t="s">
        <v>2</v>
      </c>
      <c r="G4" s="185" t="s">
        <v>3</v>
      </c>
      <c r="H4" s="185" t="s">
        <v>5</v>
      </c>
      <c r="I4" s="185" t="s">
        <v>19</v>
      </c>
      <c r="J4" s="190" t="s">
        <v>6</v>
      </c>
      <c r="K4" s="204" t="s">
        <v>10</v>
      </c>
      <c r="L4" s="205"/>
      <c r="M4" s="205"/>
      <c r="N4" s="205"/>
      <c r="O4" s="206"/>
      <c r="P4" s="185" t="s">
        <v>21</v>
      </c>
      <c r="Q4" s="185"/>
      <c r="R4" s="185"/>
      <c r="S4" s="185"/>
      <c r="T4" s="185"/>
      <c r="U4" s="179"/>
      <c r="V4" s="179"/>
      <c r="W4" s="179"/>
      <c r="X4" s="179"/>
      <c r="Y4" s="179"/>
      <c r="Z4" s="179"/>
      <c r="AA4" s="179"/>
      <c r="AB4" s="213"/>
    </row>
    <row r="5" spans="2:28" ht="6.75" customHeight="1">
      <c r="B5" s="227"/>
      <c r="C5" s="228"/>
      <c r="D5" s="185"/>
      <c r="E5" s="185"/>
      <c r="F5" s="185"/>
      <c r="G5" s="185"/>
      <c r="H5" s="185"/>
      <c r="I5" s="185"/>
      <c r="J5" s="218"/>
      <c r="K5" s="207"/>
      <c r="L5" s="208"/>
      <c r="M5" s="208"/>
      <c r="N5" s="208"/>
      <c r="O5" s="209"/>
      <c r="P5" s="179"/>
      <c r="Q5" s="185"/>
      <c r="R5" s="185"/>
      <c r="S5" s="185"/>
      <c r="T5" s="185"/>
      <c r="U5" s="179"/>
      <c r="V5" s="179"/>
      <c r="W5" s="179"/>
      <c r="X5" s="179"/>
      <c r="Y5" s="179"/>
      <c r="Z5" s="179"/>
      <c r="AA5" s="179"/>
      <c r="AB5" s="213"/>
    </row>
    <row r="6" spans="2:28" ht="36.75" thickBot="1">
      <c r="B6" s="229"/>
      <c r="C6" s="230"/>
      <c r="D6" s="215"/>
      <c r="E6" s="215"/>
      <c r="F6" s="215"/>
      <c r="G6" s="215"/>
      <c r="H6" s="215"/>
      <c r="I6" s="215"/>
      <c r="J6" s="219"/>
      <c r="K6" s="96" t="s">
        <v>20</v>
      </c>
      <c r="L6" s="96" t="s">
        <v>112</v>
      </c>
      <c r="M6" s="96" t="s">
        <v>111</v>
      </c>
      <c r="N6" s="96" t="s">
        <v>8</v>
      </c>
      <c r="O6" s="96" t="s">
        <v>123</v>
      </c>
      <c r="P6" s="203"/>
      <c r="Q6" s="215"/>
      <c r="R6" s="215"/>
      <c r="S6" s="215"/>
      <c r="T6" s="215"/>
      <c r="U6" s="203"/>
      <c r="V6" s="203"/>
      <c r="W6" s="203"/>
      <c r="X6" s="203"/>
      <c r="Y6" s="203"/>
      <c r="Z6" s="203"/>
      <c r="AA6" s="203"/>
      <c r="AB6" s="214"/>
    </row>
    <row r="7" spans="2:28" ht="12.75" thickBot="1">
      <c r="B7" s="210" t="str">
        <f>'knižničný fond'!B7</f>
        <v>Okres SVIDNÍK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2"/>
    </row>
    <row r="8" spans="2:28" ht="12.75" thickBot="1">
      <c r="B8" s="31" t="str">
        <f>+'knižničný fond'!B8</f>
        <v>1.</v>
      </c>
      <c r="C8" s="3" t="str">
        <f>'knižničný fond'!C8</f>
        <v>Svidník</v>
      </c>
      <c r="D8" s="97">
        <f aca="true" t="shared" si="0" ref="D8:D40">SUM(E8:I8)</f>
        <v>81161</v>
      </c>
      <c r="E8" s="34">
        <v>13321</v>
      </c>
      <c r="F8" s="34">
        <v>27023</v>
      </c>
      <c r="G8" s="34">
        <v>2630</v>
      </c>
      <c r="H8" s="34">
        <v>16756</v>
      </c>
      <c r="I8" s="34">
        <v>21431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12333</v>
      </c>
      <c r="Q8" s="34">
        <v>60</v>
      </c>
      <c r="R8" s="34">
        <v>133</v>
      </c>
      <c r="S8" s="34">
        <v>0</v>
      </c>
      <c r="T8" s="34">
        <v>0</v>
      </c>
      <c r="U8" s="34">
        <v>2</v>
      </c>
      <c r="V8" s="34">
        <v>36</v>
      </c>
      <c r="W8" s="34">
        <v>3</v>
      </c>
      <c r="X8" s="34">
        <v>50</v>
      </c>
      <c r="Y8" s="34">
        <v>863</v>
      </c>
      <c r="Z8" s="36">
        <v>620</v>
      </c>
      <c r="AA8" s="36">
        <v>48</v>
      </c>
      <c r="AB8" s="77">
        <f aca="true" t="shared" si="1" ref="AB8:AB40">SUM(D8:AA8)</f>
        <v>176470</v>
      </c>
    </row>
    <row r="9" spans="2:28" ht="12.75" thickBot="1">
      <c r="B9" s="210" t="str">
        <f>'knižničný fond'!B9</f>
        <v>Mestské knižnice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2"/>
    </row>
    <row r="10" spans="2:28" ht="12.75" thickBot="1">
      <c r="B10" s="39" t="str">
        <f>+'knižničný fond'!B10</f>
        <v>1.</v>
      </c>
      <c r="C10" s="11" t="str">
        <f>'knižničný fond'!C10</f>
        <v>Giraltovce</v>
      </c>
      <c r="D10" s="75">
        <f t="shared" si="0"/>
        <v>9770</v>
      </c>
      <c r="E10" s="34">
        <v>948</v>
      </c>
      <c r="F10" s="34">
        <v>4142</v>
      </c>
      <c r="G10" s="34">
        <v>300</v>
      </c>
      <c r="H10" s="34">
        <v>3277</v>
      </c>
      <c r="I10" s="34">
        <v>1103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919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5</v>
      </c>
      <c r="W10" s="34">
        <v>1</v>
      </c>
      <c r="X10" s="34">
        <v>16</v>
      </c>
      <c r="Y10" s="34">
        <v>210</v>
      </c>
      <c r="Z10" s="36">
        <v>200</v>
      </c>
      <c r="AA10" s="36">
        <v>40</v>
      </c>
      <c r="AB10" s="81">
        <f t="shared" si="1"/>
        <v>20931</v>
      </c>
    </row>
    <row r="11" spans="2:28" ht="12.75" thickBot="1">
      <c r="B11" s="210" t="str">
        <f>+'knižničný fond'!B11</f>
        <v>Profesionálne knižnice</v>
      </c>
      <c r="C11" s="211">
        <f>+'knižničný fond'!C11</f>
        <v>0</v>
      </c>
      <c r="D11" s="211">
        <f>+'knižničný fond'!D11</f>
        <v>0</v>
      </c>
      <c r="E11" s="211">
        <f>+'knižničný fond'!E11</f>
        <v>0</v>
      </c>
      <c r="F11" s="211">
        <f>+'knižničný fond'!F11</f>
        <v>0</v>
      </c>
      <c r="G11" s="211">
        <f>+'knižničný fond'!G11</f>
        <v>0</v>
      </c>
      <c r="H11" s="211">
        <f>+'knižničný fond'!H11</f>
        <v>0</v>
      </c>
      <c r="I11" s="211">
        <f>+'knižničný fond'!I11</f>
        <v>0</v>
      </c>
      <c r="J11" s="211">
        <f>+'knižničný fond'!J11</f>
        <v>0</v>
      </c>
      <c r="K11" s="211">
        <f>+'knižničný fond'!K11</f>
        <v>0</v>
      </c>
      <c r="L11" s="211">
        <f>+'knižničný fond'!L11</f>
        <v>0</v>
      </c>
      <c r="M11" s="211">
        <f>+'knižničný fond'!M11</f>
        <v>0</v>
      </c>
      <c r="N11" s="211">
        <f>+'knižničný fond'!N11</f>
        <v>0</v>
      </c>
      <c r="O11" s="211">
        <f>+'knižničný fond'!O11</f>
        <v>0</v>
      </c>
      <c r="P11" s="211">
        <f>+'knižničný fond'!P11</f>
        <v>0</v>
      </c>
      <c r="Q11" s="211">
        <f>+'knižničný fond'!Q11</f>
        <v>0</v>
      </c>
      <c r="R11" s="211">
        <f>+'knižničný fond'!R11</f>
        <v>0</v>
      </c>
      <c r="S11" s="211">
        <f>+'knižničný fond'!S11</f>
        <v>0</v>
      </c>
      <c r="T11" s="211">
        <f>+'knižničný fond'!T11</f>
        <v>0</v>
      </c>
      <c r="U11" s="211">
        <f>+'knižničný fond'!V11</f>
        <v>0</v>
      </c>
      <c r="V11" s="211">
        <f>+'knižničný fond'!X11</f>
        <v>0</v>
      </c>
      <c r="W11" s="211">
        <f>+'knižničný fond'!Y11</f>
        <v>0</v>
      </c>
      <c r="X11" s="211">
        <f>+'knižničný fond'!Z11</f>
        <v>0</v>
      </c>
      <c r="Y11" s="211">
        <f>+'knižničný fond'!AA11</f>
        <v>0</v>
      </c>
      <c r="Z11" s="211">
        <f>+'knižničný fond'!AB11</f>
        <v>0</v>
      </c>
      <c r="AA11" s="211">
        <f>+'knižničný fond'!AC11</f>
        <v>0</v>
      </c>
      <c r="AB11" s="212">
        <f>+'knižničný fond'!AD11</f>
        <v>0</v>
      </c>
    </row>
    <row r="12" spans="2:28" ht="12">
      <c r="B12" s="49" t="str">
        <f>+'knižničný fond'!B12</f>
        <v>1.</v>
      </c>
      <c r="C12" s="16" t="str">
        <f>'knižničný fond'!C12</f>
        <v>Okrúhle</v>
      </c>
      <c r="D12" s="95">
        <f>SUM(E12:I12)</f>
        <v>137</v>
      </c>
      <c r="E12" s="47">
        <v>3</v>
      </c>
      <c r="F12" s="47">
        <v>41</v>
      </c>
      <c r="G12" s="47">
        <v>0</v>
      </c>
      <c r="H12" s="47">
        <v>93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1</v>
      </c>
      <c r="X12" s="47">
        <v>5</v>
      </c>
      <c r="Y12" s="47">
        <v>40</v>
      </c>
      <c r="Z12" s="48">
        <v>40</v>
      </c>
      <c r="AA12" s="48">
        <v>40</v>
      </c>
      <c r="AB12" s="82">
        <f>SUM(D12:AA12)</f>
        <v>400</v>
      </c>
    </row>
    <row r="13" spans="1:28" ht="12.75" thickBot="1">
      <c r="A13" s="100"/>
      <c r="B13" s="201" t="str">
        <f>'knižničný fond'!B13</f>
        <v>SPOLU - Prof. knižnice</v>
      </c>
      <c r="C13" s="202"/>
      <c r="D13" s="98">
        <f aca="true" t="shared" si="2" ref="D13:AB13">SUM(D12:D12)</f>
        <v>137</v>
      </c>
      <c r="E13" s="54">
        <f t="shared" si="2"/>
        <v>3</v>
      </c>
      <c r="F13" s="54">
        <f t="shared" si="2"/>
        <v>41</v>
      </c>
      <c r="G13" s="54">
        <f t="shared" si="2"/>
        <v>0</v>
      </c>
      <c r="H13" s="54">
        <f t="shared" si="2"/>
        <v>93</v>
      </c>
      <c r="I13" s="54">
        <f t="shared" si="2"/>
        <v>0</v>
      </c>
      <c r="J13" s="54">
        <f t="shared" si="2"/>
        <v>0</v>
      </c>
      <c r="K13" s="54">
        <f t="shared" si="2"/>
        <v>0</v>
      </c>
      <c r="L13" s="54">
        <f t="shared" si="2"/>
        <v>0</v>
      </c>
      <c r="M13" s="54">
        <f t="shared" si="2"/>
        <v>0</v>
      </c>
      <c r="N13" s="54">
        <f t="shared" si="2"/>
        <v>0</v>
      </c>
      <c r="O13" s="54">
        <f t="shared" si="2"/>
        <v>0</v>
      </c>
      <c r="P13" s="54">
        <f t="shared" si="2"/>
        <v>0</v>
      </c>
      <c r="Q13" s="54">
        <f t="shared" si="2"/>
        <v>0</v>
      </c>
      <c r="R13" s="54">
        <f t="shared" si="2"/>
        <v>0</v>
      </c>
      <c r="S13" s="54">
        <f t="shared" si="2"/>
        <v>0</v>
      </c>
      <c r="T13" s="54">
        <f t="shared" si="2"/>
        <v>0</v>
      </c>
      <c r="U13" s="54">
        <f t="shared" si="2"/>
        <v>0</v>
      </c>
      <c r="V13" s="54">
        <f t="shared" si="2"/>
        <v>0</v>
      </c>
      <c r="W13" s="54">
        <f t="shared" si="2"/>
        <v>1</v>
      </c>
      <c r="X13" s="54">
        <f t="shared" si="2"/>
        <v>5</v>
      </c>
      <c r="Y13" s="54">
        <f t="shared" si="2"/>
        <v>40</v>
      </c>
      <c r="Z13" s="54">
        <f t="shared" si="2"/>
        <v>40</v>
      </c>
      <c r="AA13" s="54">
        <f t="shared" si="2"/>
        <v>40</v>
      </c>
      <c r="AB13" s="99">
        <f t="shared" si="2"/>
        <v>400</v>
      </c>
    </row>
    <row r="14" spans="2:28" ht="12.75" thickBot="1">
      <c r="B14" s="210" t="str">
        <f>'knižničný fond'!B14</f>
        <v>Neprofesionálne knižnice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2"/>
    </row>
    <row r="15" spans="2:28" ht="12">
      <c r="B15" s="49" t="str">
        <f>+'knižničný fond'!B15</f>
        <v>1.</v>
      </c>
      <c r="C15" s="16" t="str">
        <f>'knižničný fond'!C15</f>
        <v>Kalnište</v>
      </c>
      <c r="D15" s="95">
        <f t="shared" si="0"/>
        <v>32</v>
      </c>
      <c r="E15" s="47">
        <v>2</v>
      </c>
      <c r="F15" s="47">
        <v>2</v>
      </c>
      <c r="G15" s="47">
        <v>0</v>
      </c>
      <c r="H15" s="47">
        <v>28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20</v>
      </c>
      <c r="Z15" s="48">
        <v>20</v>
      </c>
      <c r="AA15" s="48">
        <v>5</v>
      </c>
      <c r="AB15" s="82">
        <f t="shared" si="1"/>
        <v>109</v>
      </c>
    </row>
    <row r="16" spans="2:28" ht="12">
      <c r="B16" s="49" t="str">
        <f>+'knižničný fond'!B16</f>
        <v>2.</v>
      </c>
      <c r="C16" s="16" t="str">
        <f>'knižničný fond'!C16</f>
        <v>Kračúnovce</v>
      </c>
      <c r="D16" s="95">
        <f t="shared" si="0"/>
        <v>2272</v>
      </c>
      <c r="E16" s="47">
        <v>366</v>
      </c>
      <c r="F16" s="47">
        <v>820</v>
      </c>
      <c r="G16" s="47">
        <v>150</v>
      </c>
      <c r="H16" s="47">
        <v>936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50</v>
      </c>
      <c r="Z16" s="48">
        <v>50</v>
      </c>
      <c r="AA16" s="48">
        <v>1</v>
      </c>
      <c r="AB16" s="82">
        <f t="shared" si="1"/>
        <v>4645</v>
      </c>
    </row>
    <row r="17" spans="2:28" ht="12">
      <c r="B17" s="49" t="str">
        <f>+'knižničný fond'!B17</f>
        <v>3.</v>
      </c>
      <c r="C17" s="16" t="str">
        <f>'knižničný fond'!C17</f>
        <v>Krajná Bystrá</v>
      </c>
      <c r="D17" s="95">
        <f t="shared" si="0"/>
        <v>75</v>
      </c>
      <c r="E17" s="47">
        <v>12</v>
      </c>
      <c r="F17" s="47">
        <v>27</v>
      </c>
      <c r="G17" s="47">
        <v>9</v>
      </c>
      <c r="H17" s="47">
        <v>27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1</v>
      </c>
      <c r="X17" s="47">
        <v>7</v>
      </c>
      <c r="Y17" s="47">
        <v>16</v>
      </c>
      <c r="Z17" s="48">
        <v>16</v>
      </c>
      <c r="AA17" s="48">
        <v>1</v>
      </c>
      <c r="AB17" s="82">
        <f t="shared" si="1"/>
        <v>191</v>
      </c>
    </row>
    <row r="18" spans="2:28" ht="12">
      <c r="B18" s="49" t="str">
        <f>+'knižničný fond'!B18</f>
        <v>4.</v>
      </c>
      <c r="C18" s="16" t="str">
        <f>'knižničný fond'!C18</f>
        <v>Kružlová</v>
      </c>
      <c r="D18" s="95">
        <f t="shared" si="0"/>
        <v>317</v>
      </c>
      <c r="E18" s="47">
        <v>51</v>
      </c>
      <c r="F18" s="47">
        <v>21</v>
      </c>
      <c r="G18" s="47">
        <v>27</v>
      </c>
      <c r="H18" s="47">
        <v>218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4</v>
      </c>
      <c r="Y18" s="47">
        <v>32</v>
      </c>
      <c r="Z18" s="48">
        <v>32</v>
      </c>
      <c r="AA18" s="48">
        <v>4</v>
      </c>
      <c r="AB18" s="82">
        <f t="shared" si="1"/>
        <v>706</v>
      </c>
    </row>
    <row r="19" spans="2:28" ht="12">
      <c r="B19" s="49" t="str">
        <f>+'knižničný fond'!B19</f>
        <v>5.</v>
      </c>
      <c r="C19" s="16" t="str">
        <f>'knižničný fond'!C19</f>
        <v>Ladomirová</v>
      </c>
      <c r="D19" s="95">
        <f t="shared" si="0"/>
        <v>18</v>
      </c>
      <c r="E19" s="47">
        <v>2</v>
      </c>
      <c r="F19" s="47">
        <v>7</v>
      </c>
      <c r="G19" s="47">
        <v>4</v>
      </c>
      <c r="H19" s="47">
        <v>2</v>
      </c>
      <c r="I19" s="47">
        <v>3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8</v>
      </c>
      <c r="Z19" s="48">
        <v>4</v>
      </c>
      <c r="AA19" s="48">
        <v>5</v>
      </c>
      <c r="AB19" s="82">
        <f t="shared" si="1"/>
        <v>53</v>
      </c>
    </row>
    <row r="20" spans="2:28" ht="12">
      <c r="B20" s="49" t="str">
        <f>+'knižničný fond'!B20</f>
        <v>6.</v>
      </c>
      <c r="C20" s="16" t="str">
        <f>'knižničný fond'!C20</f>
        <v>Rakovčík</v>
      </c>
      <c r="D20" s="95">
        <f t="shared" si="0"/>
        <v>244</v>
      </c>
      <c r="E20" s="47">
        <v>25</v>
      </c>
      <c r="F20" s="47">
        <v>95</v>
      </c>
      <c r="G20" s="47">
        <v>0</v>
      </c>
      <c r="H20" s="47">
        <v>124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10</v>
      </c>
      <c r="Z20" s="48">
        <v>10</v>
      </c>
      <c r="AA20" s="48">
        <v>20</v>
      </c>
      <c r="AB20" s="82">
        <f t="shared" si="1"/>
        <v>528</v>
      </c>
    </row>
    <row r="21" spans="2:28" ht="12">
      <c r="B21" s="49" t="str">
        <f>+'knižničný fond'!B21</f>
        <v>7.</v>
      </c>
      <c r="C21" s="16" t="str">
        <f>'knižničný fond'!C21</f>
        <v>Soboš</v>
      </c>
      <c r="D21" s="95">
        <f t="shared" si="0"/>
        <v>100</v>
      </c>
      <c r="E21" s="47">
        <v>100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1</v>
      </c>
      <c r="X21" s="47">
        <v>20</v>
      </c>
      <c r="Y21" s="47">
        <v>50</v>
      </c>
      <c r="Z21" s="48">
        <v>50</v>
      </c>
      <c r="AA21" s="48">
        <v>20</v>
      </c>
      <c r="AB21" s="82">
        <f t="shared" si="1"/>
        <v>341</v>
      </c>
    </row>
    <row r="22" spans="2:28" ht="12">
      <c r="B22" s="49" t="str">
        <f>+'knižničný fond'!B22</f>
        <v>8.</v>
      </c>
      <c r="C22" s="16" t="str">
        <f>'knižničný fond'!C22</f>
        <v>Vyšný Mirošov</v>
      </c>
      <c r="D22" s="95">
        <f t="shared" si="0"/>
        <v>75</v>
      </c>
      <c r="E22" s="47">
        <v>13</v>
      </c>
      <c r="F22" s="47">
        <v>25</v>
      </c>
      <c r="G22" s="47">
        <v>30</v>
      </c>
      <c r="H22" s="47">
        <v>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1</v>
      </c>
      <c r="X22" s="47">
        <v>14</v>
      </c>
      <c r="Y22" s="47">
        <v>16</v>
      </c>
      <c r="Z22" s="48">
        <v>16</v>
      </c>
      <c r="AA22" s="48">
        <v>2</v>
      </c>
      <c r="AB22" s="82">
        <f t="shared" si="1"/>
        <v>199</v>
      </c>
    </row>
    <row r="23" spans="2:28" ht="12">
      <c r="B23" s="49" t="str">
        <f>+'knižničný fond'!B23</f>
        <v>9.</v>
      </c>
      <c r="C23" s="148"/>
      <c r="D23" s="95">
        <f t="shared" si="0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>
        <v>0</v>
      </c>
      <c r="X23" s="47">
        <v>0</v>
      </c>
      <c r="Y23" s="47">
        <v>0</v>
      </c>
      <c r="Z23" s="48">
        <v>0</v>
      </c>
      <c r="AA23" s="48">
        <v>0</v>
      </c>
      <c r="AB23" s="82">
        <f t="shared" si="1"/>
        <v>0</v>
      </c>
    </row>
    <row r="24" spans="1:28" ht="12.75" thickBot="1">
      <c r="A24" s="100"/>
      <c r="B24" s="201" t="str">
        <f>'knižničný fond'!B24</f>
        <v>SPOLU - Neprof. knižnice</v>
      </c>
      <c r="C24" s="202"/>
      <c r="D24" s="98">
        <f>SUM(D15:D23)</f>
        <v>3133</v>
      </c>
      <c r="E24" s="54">
        <f>SUM(E15:E23)</f>
        <v>571</v>
      </c>
      <c r="F24" s="54">
        <f aca="true" t="shared" si="3" ref="F24:AB24">SUM(F15:F23)</f>
        <v>997</v>
      </c>
      <c r="G24" s="54">
        <f t="shared" si="3"/>
        <v>220</v>
      </c>
      <c r="H24" s="54">
        <f t="shared" si="3"/>
        <v>1342</v>
      </c>
      <c r="I24" s="54">
        <f t="shared" si="3"/>
        <v>3</v>
      </c>
      <c r="J24" s="54">
        <f t="shared" si="3"/>
        <v>0</v>
      </c>
      <c r="K24" s="54">
        <f t="shared" si="3"/>
        <v>0</v>
      </c>
      <c r="L24" s="54">
        <f t="shared" si="3"/>
        <v>0</v>
      </c>
      <c r="M24" s="54">
        <f t="shared" si="3"/>
        <v>0</v>
      </c>
      <c r="N24" s="54">
        <f t="shared" si="3"/>
        <v>0</v>
      </c>
      <c r="O24" s="54">
        <f t="shared" si="3"/>
        <v>0</v>
      </c>
      <c r="P24" s="54">
        <f t="shared" si="3"/>
        <v>0</v>
      </c>
      <c r="Q24" s="54">
        <f t="shared" si="3"/>
        <v>0</v>
      </c>
      <c r="R24" s="54">
        <f t="shared" si="3"/>
        <v>0</v>
      </c>
      <c r="S24" s="54">
        <f t="shared" si="3"/>
        <v>0</v>
      </c>
      <c r="T24" s="54">
        <f t="shared" si="3"/>
        <v>0</v>
      </c>
      <c r="U24" s="54">
        <f t="shared" si="3"/>
        <v>0</v>
      </c>
      <c r="V24" s="54">
        <f t="shared" si="3"/>
        <v>0</v>
      </c>
      <c r="W24" s="54">
        <f t="shared" si="3"/>
        <v>3</v>
      </c>
      <c r="X24" s="54">
        <f t="shared" si="3"/>
        <v>45</v>
      </c>
      <c r="Y24" s="54">
        <f t="shared" si="3"/>
        <v>202</v>
      </c>
      <c r="Z24" s="54">
        <f t="shared" si="3"/>
        <v>198</v>
      </c>
      <c r="AA24" s="54">
        <f t="shared" si="3"/>
        <v>58</v>
      </c>
      <c r="AB24" s="99">
        <f t="shared" si="3"/>
        <v>6772</v>
      </c>
    </row>
    <row r="25" spans="2:28" ht="12.75" thickBot="1">
      <c r="B25" s="220" t="str">
        <f>'knižničný fond'!B25</f>
        <v>SPOLU - okr. Svidník</v>
      </c>
      <c r="C25" s="221"/>
      <c r="D25" s="101">
        <f aca="true" t="shared" si="4" ref="D25:AB25">SUM(D8+D10+D13+D24)</f>
        <v>94201</v>
      </c>
      <c r="E25" s="101">
        <f t="shared" si="4"/>
        <v>14843</v>
      </c>
      <c r="F25" s="101">
        <f t="shared" si="4"/>
        <v>32203</v>
      </c>
      <c r="G25" s="101">
        <f t="shared" si="4"/>
        <v>3150</v>
      </c>
      <c r="H25" s="101">
        <f t="shared" si="4"/>
        <v>21468</v>
      </c>
      <c r="I25" s="101">
        <f t="shared" si="4"/>
        <v>22537</v>
      </c>
      <c r="J25" s="101">
        <f t="shared" si="4"/>
        <v>0</v>
      </c>
      <c r="K25" s="101">
        <f t="shared" si="4"/>
        <v>0</v>
      </c>
      <c r="L25" s="101">
        <f t="shared" si="4"/>
        <v>0</v>
      </c>
      <c r="M25" s="101">
        <f t="shared" si="4"/>
        <v>0</v>
      </c>
      <c r="N25" s="101">
        <f t="shared" si="4"/>
        <v>0</v>
      </c>
      <c r="O25" s="101">
        <f t="shared" si="4"/>
        <v>0</v>
      </c>
      <c r="P25" s="101">
        <f t="shared" si="4"/>
        <v>13252</v>
      </c>
      <c r="Q25" s="101">
        <f t="shared" si="4"/>
        <v>60</v>
      </c>
      <c r="R25" s="101">
        <f t="shared" si="4"/>
        <v>133</v>
      </c>
      <c r="S25" s="101">
        <f t="shared" si="4"/>
        <v>0</v>
      </c>
      <c r="T25" s="101">
        <f t="shared" si="4"/>
        <v>0</v>
      </c>
      <c r="U25" s="101">
        <f t="shared" si="4"/>
        <v>2</v>
      </c>
      <c r="V25" s="101">
        <f t="shared" si="4"/>
        <v>41</v>
      </c>
      <c r="W25" s="101">
        <f t="shared" si="4"/>
        <v>8</v>
      </c>
      <c r="X25" s="101">
        <f t="shared" si="4"/>
        <v>116</v>
      </c>
      <c r="Y25" s="101">
        <f t="shared" si="4"/>
        <v>1315</v>
      </c>
      <c r="Z25" s="101">
        <f t="shared" si="4"/>
        <v>1058</v>
      </c>
      <c r="AA25" s="101">
        <f t="shared" si="4"/>
        <v>186</v>
      </c>
      <c r="AB25" s="101">
        <f t="shared" si="4"/>
        <v>204573</v>
      </c>
    </row>
    <row r="26" spans="2:28" ht="12.75" thickBot="1">
      <c r="B26" s="222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4"/>
    </row>
    <row r="27" spans="2:28" ht="12.75" thickBot="1">
      <c r="B27" s="210" t="str">
        <f>'knižničný fond'!B27</f>
        <v>Okres STROPKOV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2"/>
    </row>
    <row r="28" spans="2:28" ht="12.75" thickBot="1">
      <c r="B28" s="210" t="str">
        <f>'knižničný fond'!B28</f>
        <v>Mestské knižnice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2"/>
    </row>
    <row r="29" spans="2:28" ht="12.75" thickBot="1">
      <c r="B29" s="39" t="str">
        <f>+'knižničný fond'!B29</f>
        <v>1.</v>
      </c>
      <c r="C29" s="11" t="str">
        <f>'knižničný fond'!C29</f>
        <v>Stropkov</v>
      </c>
      <c r="D29" s="75">
        <f t="shared" si="0"/>
        <v>48974</v>
      </c>
      <c r="E29" s="34">
        <v>4022</v>
      </c>
      <c r="F29" s="34">
        <v>11895</v>
      </c>
      <c r="G29" s="34">
        <v>1298</v>
      </c>
      <c r="H29" s="34">
        <v>8297</v>
      </c>
      <c r="I29" s="34">
        <v>23462</v>
      </c>
      <c r="J29" s="34">
        <v>32</v>
      </c>
      <c r="K29" s="34">
        <v>32</v>
      </c>
      <c r="L29" s="34">
        <v>0</v>
      </c>
      <c r="M29" s="34">
        <v>0</v>
      </c>
      <c r="N29" s="34">
        <v>0</v>
      </c>
      <c r="O29" s="34">
        <v>0</v>
      </c>
      <c r="P29" s="34">
        <v>23694</v>
      </c>
      <c r="Q29" s="34">
        <v>0</v>
      </c>
      <c r="R29" s="34">
        <v>213</v>
      </c>
      <c r="S29" s="34">
        <v>0</v>
      </c>
      <c r="T29" s="34">
        <v>0</v>
      </c>
      <c r="U29" s="34">
        <v>0</v>
      </c>
      <c r="V29" s="34">
        <v>15</v>
      </c>
      <c r="W29" s="34">
        <v>1</v>
      </c>
      <c r="X29" s="34">
        <v>50</v>
      </c>
      <c r="Y29" s="34">
        <v>555</v>
      </c>
      <c r="Z29" s="36">
        <v>460</v>
      </c>
      <c r="AA29" s="36">
        <v>40</v>
      </c>
      <c r="AB29" s="81">
        <f t="shared" si="1"/>
        <v>123040</v>
      </c>
    </row>
    <row r="30" spans="2:28" ht="12.75" thickBot="1">
      <c r="B30" s="210" t="str">
        <f>+'knižničný fond'!B30</f>
        <v>Neprofesionálne knižnice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2"/>
    </row>
    <row r="31" spans="2:28" ht="12">
      <c r="B31" s="39" t="str">
        <f>+'knižničný fond'!B31</f>
        <v>1.</v>
      </c>
      <c r="C31" s="16" t="str">
        <f>'knižničný fond'!C31</f>
        <v>Bukovce</v>
      </c>
      <c r="D31" s="75">
        <f t="shared" si="0"/>
        <v>10</v>
      </c>
      <c r="E31" s="34">
        <v>3</v>
      </c>
      <c r="F31" s="34">
        <v>0</v>
      </c>
      <c r="G31" s="34">
        <v>3</v>
      </c>
      <c r="H31" s="34">
        <v>4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50</v>
      </c>
      <c r="Z31" s="36">
        <v>46</v>
      </c>
      <c r="AA31" s="36">
        <v>3</v>
      </c>
      <c r="AB31" s="81">
        <f t="shared" si="1"/>
        <v>119</v>
      </c>
    </row>
    <row r="32" spans="2:28" ht="12">
      <c r="B32" s="49" t="str">
        <f>+'knižničný fond'!B32</f>
        <v>2.</v>
      </c>
      <c r="C32" s="16" t="str">
        <f>'knižničný fond'!C32</f>
        <v>Duplín</v>
      </c>
      <c r="D32" s="95">
        <f t="shared" si="0"/>
        <v>111</v>
      </c>
      <c r="E32" s="34">
        <v>32</v>
      </c>
      <c r="F32" s="34">
        <v>16</v>
      </c>
      <c r="G32" s="34">
        <v>13</v>
      </c>
      <c r="H32" s="34">
        <v>11</v>
      </c>
      <c r="I32" s="34">
        <v>39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1</v>
      </c>
      <c r="X32" s="47">
        <v>4</v>
      </c>
      <c r="Y32" s="34">
        <v>24</v>
      </c>
      <c r="Z32" s="36">
        <v>24</v>
      </c>
      <c r="AA32" s="36">
        <v>2</v>
      </c>
      <c r="AB32" s="82">
        <f t="shared" si="1"/>
        <v>277</v>
      </c>
    </row>
    <row r="33" spans="2:28" ht="12">
      <c r="B33" s="49" t="str">
        <f>+'knižničný fond'!B33</f>
        <v>3.</v>
      </c>
      <c r="C33" s="16" t="str">
        <f>'knižničný fond'!C33</f>
        <v>Turany nad Ondavou</v>
      </c>
      <c r="D33" s="95">
        <f t="shared" si="0"/>
        <v>361</v>
      </c>
      <c r="E33" s="34">
        <v>23</v>
      </c>
      <c r="F33" s="34">
        <v>45</v>
      </c>
      <c r="G33" s="34">
        <v>32</v>
      </c>
      <c r="H33" s="34">
        <v>261</v>
      </c>
      <c r="I33" s="34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34">
        <v>45</v>
      </c>
      <c r="Z33" s="36">
        <v>45</v>
      </c>
      <c r="AA33" s="36">
        <v>2</v>
      </c>
      <c r="AB33" s="82">
        <f t="shared" si="1"/>
        <v>814</v>
      </c>
    </row>
    <row r="34" spans="2:28" ht="12">
      <c r="B34" s="49" t="str">
        <f>+'knižničný fond'!B34</f>
        <v>4.</v>
      </c>
      <c r="C34" s="16">
        <f>'knižničný fond'!C34</f>
        <v>0</v>
      </c>
      <c r="D34" s="95">
        <f t="shared" si="0"/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34">
        <v>0</v>
      </c>
      <c r="Z34" s="36">
        <v>0</v>
      </c>
      <c r="AA34" s="36">
        <v>0</v>
      </c>
      <c r="AB34" s="82">
        <f t="shared" si="1"/>
        <v>0</v>
      </c>
    </row>
    <row r="35" spans="2:28" ht="12">
      <c r="B35" s="49" t="str">
        <f>+'knižničný fond'!B35</f>
        <v>5.</v>
      </c>
      <c r="C35" s="16">
        <f>'knižničný fond'!C35</f>
        <v>0</v>
      </c>
      <c r="D35" s="95">
        <f t="shared" si="0"/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34">
        <v>0</v>
      </c>
      <c r="Z35" s="36">
        <v>0</v>
      </c>
      <c r="AA35" s="36">
        <v>0</v>
      </c>
      <c r="AB35" s="82">
        <f t="shared" si="1"/>
        <v>0</v>
      </c>
    </row>
    <row r="36" spans="2:28" ht="12">
      <c r="B36" s="49" t="str">
        <f>+'knižničný fond'!B36</f>
        <v>6.</v>
      </c>
      <c r="C36" s="16">
        <f>'knižničný fond'!C36</f>
        <v>0</v>
      </c>
      <c r="D36" s="95">
        <f t="shared" si="0"/>
        <v>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82">
        <f t="shared" si="1"/>
        <v>0</v>
      </c>
    </row>
    <row r="37" spans="2:28" ht="12">
      <c r="B37" s="49" t="str">
        <f>+'knižničný fond'!B37</f>
        <v>7.</v>
      </c>
      <c r="C37" s="16">
        <f>'knižničný fond'!C37</f>
        <v>0</v>
      </c>
      <c r="D37" s="95">
        <f t="shared" si="0"/>
        <v>0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82">
        <f t="shared" si="1"/>
        <v>0</v>
      </c>
    </row>
    <row r="38" spans="2:28" ht="12">
      <c r="B38" s="49" t="str">
        <f>+'knižničný fond'!B38</f>
        <v>8.</v>
      </c>
      <c r="C38" s="16">
        <f>'knižničný fond'!C38</f>
        <v>0</v>
      </c>
      <c r="D38" s="95">
        <f t="shared" si="0"/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82">
        <f t="shared" si="1"/>
        <v>0</v>
      </c>
    </row>
    <row r="39" spans="2:28" ht="12">
      <c r="B39" s="49" t="str">
        <f>+'knižničný fond'!B39</f>
        <v>9.</v>
      </c>
      <c r="C39" s="16">
        <f>'knižničný fond'!C39</f>
        <v>0</v>
      </c>
      <c r="D39" s="95">
        <f t="shared" si="0"/>
        <v>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82">
        <f t="shared" si="1"/>
        <v>0</v>
      </c>
    </row>
    <row r="40" spans="2:28" ht="12">
      <c r="B40" s="49" t="str">
        <f>+'knižničný fond'!B40</f>
        <v>10.</v>
      </c>
      <c r="C40" s="16">
        <f>'knižničný fond'!C40</f>
        <v>0</v>
      </c>
      <c r="D40" s="95">
        <f t="shared" si="0"/>
        <v>0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82">
        <f t="shared" si="1"/>
        <v>0</v>
      </c>
    </row>
    <row r="41" spans="2:28" ht="12.75" thickBot="1">
      <c r="B41" s="201" t="str">
        <f>'knižničný fond'!B41</f>
        <v>SPOLU - Neprof. knižnice</v>
      </c>
      <c r="C41" s="202"/>
      <c r="D41" s="98">
        <f aca="true" t="shared" si="5" ref="D41:AB41">SUM(D31:D40)</f>
        <v>482</v>
      </c>
      <c r="E41" s="54">
        <f t="shared" si="5"/>
        <v>58</v>
      </c>
      <c r="F41" s="54">
        <f t="shared" si="5"/>
        <v>61</v>
      </c>
      <c r="G41" s="54">
        <f t="shared" si="5"/>
        <v>48</v>
      </c>
      <c r="H41" s="54">
        <f t="shared" si="5"/>
        <v>276</v>
      </c>
      <c r="I41" s="54">
        <f t="shared" si="5"/>
        <v>39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1</v>
      </c>
      <c r="X41" s="54">
        <f t="shared" si="5"/>
        <v>4</v>
      </c>
      <c r="Y41" s="54">
        <f t="shared" si="5"/>
        <v>119</v>
      </c>
      <c r="Z41" s="54">
        <f t="shared" si="5"/>
        <v>115</v>
      </c>
      <c r="AA41" s="55">
        <f t="shared" si="5"/>
        <v>7</v>
      </c>
      <c r="AB41" s="99">
        <f t="shared" si="5"/>
        <v>1210</v>
      </c>
    </row>
    <row r="42" spans="2:28" ht="12.75" thickBot="1">
      <c r="B42" s="220" t="str">
        <f>'knižničný fond'!B42</f>
        <v>SPOLU - okres STROPKOV</v>
      </c>
      <c r="C42" s="221"/>
      <c r="D42" s="101">
        <f aca="true" t="shared" si="6" ref="D42:AB42">SUM(D29+D41)</f>
        <v>49456</v>
      </c>
      <c r="E42" s="58">
        <f t="shared" si="6"/>
        <v>4080</v>
      </c>
      <c r="F42" s="58">
        <f t="shared" si="6"/>
        <v>11956</v>
      </c>
      <c r="G42" s="58">
        <f t="shared" si="6"/>
        <v>1346</v>
      </c>
      <c r="H42" s="58">
        <f t="shared" si="6"/>
        <v>8573</v>
      </c>
      <c r="I42" s="58">
        <f t="shared" si="6"/>
        <v>23501</v>
      </c>
      <c r="J42" s="58">
        <f t="shared" si="6"/>
        <v>32</v>
      </c>
      <c r="K42" s="58">
        <f t="shared" si="6"/>
        <v>32</v>
      </c>
      <c r="L42" s="58">
        <f t="shared" si="6"/>
        <v>0</v>
      </c>
      <c r="M42" s="58">
        <f t="shared" si="6"/>
        <v>0</v>
      </c>
      <c r="N42" s="58">
        <f t="shared" si="6"/>
        <v>0</v>
      </c>
      <c r="O42" s="58">
        <f t="shared" si="6"/>
        <v>0</v>
      </c>
      <c r="P42" s="58">
        <f t="shared" si="6"/>
        <v>23694</v>
      </c>
      <c r="Q42" s="58">
        <f t="shared" si="6"/>
        <v>0</v>
      </c>
      <c r="R42" s="58">
        <f t="shared" si="6"/>
        <v>213</v>
      </c>
      <c r="S42" s="58">
        <f t="shared" si="6"/>
        <v>0</v>
      </c>
      <c r="T42" s="58">
        <f t="shared" si="6"/>
        <v>0</v>
      </c>
      <c r="U42" s="58">
        <f t="shared" si="6"/>
        <v>0</v>
      </c>
      <c r="V42" s="58">
        <f t="shared" si="6"/>
        <v>15</v>
      </c>
      <c r="W42" s="58">
        <f t="shared" si="6"/>
        <v>2</v>
      </c>
      <c r="X42" s="58">
        <f t="shared" si="6"/>
        <v>54</v>
      </c>
      <c r="Y42" s="58">
        <f t="shared" si="6"/>
        <v>674</v>
      </c>
      <c r="Z42" s="58">
        <f t="shared" si="6"/>
        <v>575</v>
      </c>
      <c r="AA42" s="59">
        <f t="shared" si="6"/>
        <v>47</v>
      </c>
      <c r="AB42" s="102">
        <f t="shared" si="6"/>
        <v>124250</v>
      </c>
    </row>
  </sheetData>
  <sheetProtection/>
  <mergeCells count="38">
    <mergeCell ref="B42:C42"/>
    <mergeCell ref="B24:C24"/>
    <mergeCell ref="B25:C25"/>
    <mergeCell ref="B26:AB26"/>
    <mergeCell ref="B28:AB28"/>
    <mergeCell ref="U2:U6"/>
    <mergeCell ref="Z2:Z6"/>
    <mergeCell ref="B2:C6"/>
    <mergeCell ref="B7:AB7"/>
    <mergeCell ref="B41:C41"/>
    <mergeCell ref="X2:X6"/>
    <mergeCell ref="J3:P3"/>
    <mergeCell ref="B27:AB27"/>
    <mergeCell ref="H4:H6"/>
    <mergeCell ref="D3:D6"/>
    <mergeCell ref="E4:E6"/>
    <mergeCell ref="J4:J6"/>
    <mergeCell ref="AA2:AA6"/>
    <mergeCell ref="E3:I3"/>
    <mergeCell ref="B11:AB11"/>
    <mergeCell ref="P4:P6"/>
    <mergeCell ref="F4:F6"/>
    <mergeCell ref="G4:G6"/>
    <mergeCell ref="I4:I6"/>
    <mergeCell ref="W2:W6"/>
    <mergeCell ref="S2:S6"/>
    <mergeCell ref="T2:T6"/>
    <mergeCell ref="V2:V6"/>
    <mergeCell ref="B13:C13"/>
    <mergeCell ref="Y2:Y6"/>
    <mergeCell ref="K4:O5"/>
    <mergeCell ref="B30:AB30"/>
    <mergeCell ref="B9:AB9"/>
    <mergeCell ref="B14:AB14"/>
    <mergeCell ref="AB2:AB6"/>
    <mergeCell ref="Q2:Q6"/>
    <mergeCell ref="R2:R6"/>
    <mergeCell ref="D2:P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B2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3" sqref="J33"/>
    </sheetView>
  </sheetViews>
  <sheetFormatPr defaultColWidth="9.00390625" defaultRowHeight="12.75"/>
  <cols>
    <col min="1" max="1" width="3.75390625" style="28" customWidth="1"/>
    <col min="2" max="2" width="3.625" style="28" customWidth="1"/>
    <col min="3" max="3" width="21.375" style="28" customWidth="1"/>
    <col min="4" max="5" width="9.125" style="28" customWidth="1"/>
    <col min="6" max="6" width="10.25390625" style="28" customWidth="1"/>
    <col min="7" max="9" width="11.375" style="28" customWidth="1"/>
    <col min="10" max="16384" width="9.125" style="28" customWidth="1"/>
  </cols>
  <sheetData>
    <row r="1" ht="12.75" customHeight="1" thickBot="1"/>
    <row r="2" spans="2:10" ht="12">
      <c r="B2" s="242" t="s">
        <v>0</v>
      </c>
      <c r="C2" s="243"/>
      <c r="D2" s="241" t="s">
        <v>15</v>
      </c>
      <c r="E2" s="191"/>
      <c r="F2" s="236" t="s">
        <v>267</v>
      </c>
      <c r="G2" s="231" t="s">
        <v>136</v>
      </c>
      <c r="H2" s="231" t="s">
        <v>137</v>
      </c>
      <c r="I2" s="231" t="s">
        <v>268</v>
      </c>
      <c r="J2" s="233" t="s">
        <v>12</v>
      </c>
    </row>
    <row r="3" spans="2:10" ht="12">
      <c r="B3" s="244"/>
      <c r="C3" s="245"/>
      <c r="D3" s="204" t="s">
        <v>7</v>
      </c>
      <c r="E3" s="190" t="s">
        <v>16</v>
      </c>
      <c r="F3" s="237"/>
      <c r="G3" s="232"/>
      <c r="H3" s="232"/>
      <c r="I3" s="232"/>
      <c r="J3" s="234"/>
    </row>
    <row r="4" spans="2:10" ht="12">
      <c r="B4" s="244"/>
      <c r="C4" s="245"/>
      <c r="D4" s="235"/>
      <c r="E4" s="218"/>
      <c r="F4" s="237"/>
      <c r="G4" s="232"/>
      <c r="H4" s="232"/>
      <c r="I4" s="232"/>
      <c r="J4" s="234"/>
    </row>
    <row r="5" spans="2:10" ht="12">
      <c r="B5" s="244"/>
      <c r="C5" s="245"/>
      <c r="D5" s="235"/>
      <c r="E5" s="218"/>
      <c r="F5" s="237"/>
      <c r="G5" s="232"/>
      <c r="H5" s="232"/>
      <c r="I5" s="232"/>
      <c r="J5" s="234"/>
    </row>
    <row r="6" spans="2:10" ht="14.25" customHeight="1" thickBot="1">
      <c r="B6" s="244"/>
      <c r="C6" s="245"/>
      <c r="D6" s="235"/>
      <c r="E6" s="218"/>
      <c r="F6" s="237"/>
      <c r="G6" s="232"/>
      <c r="H6" s="232"/>
      <c r="I6" s="232"/>
      <c r="J6" s="234"/>
    </row>
    <row r="7" spans="2:10" ht="12.75" thickBot="1">
      <c r="B7" s="210" t="str">
        <f>'knižničný fond'!B7</f>
        <v>Okres SVIDNÍK</v>
      </c>
      <c r="C7" s="211"/>
      <c r="D7" s="211"/>
      <c r="E7" s="211"/>
      <c r="F7" s="211"/>
      <c r="G7" s="211"/>
      <c r="H7" s="211"/>
      <c r="I7" s="211"/>
      <c r="J7" s="212"/>
    </row>
    <row r="8" spans="2:10" ht="12.75" thickBot="1">
      <c r="B8" s="31" t="str">
        <f>+'knižničný fond'!B8</f>
        <v>1.</v>
      </c>
      <c r="C8" s="3" t="str">
        <f>'knižničný fond'!C8</f>
        <v>Svidník</v>
      </c>
      <c r="D8" s="104">
        <v>2546</v>
      </c>
      <c r="E8" s="71">
        <v>1137</v>
      </c>
      <c r="F8" s="71">
        <v>11444</v>
      </c>
      <c r="G8" s="105">
        <v>32613</v>
      </c>
      <c r="H8" s="105">
        <v>5232</v>
      </c>
      <c r="I8" s="105">
        <v>903</v>
      </c>
      <c r="J8" s="77">
        <f aca="true" t="shared" si="0" ref="J8:J23">SUM(D8:I8)</f>
        <v>53875</v>
      </c>
    </row>
    <row r="9" spans="2:10" ht="12.75" thickBot="1">
      <c r="B9" s="210" t="str">
        <f>'knižničný fond'!B9</f>
        <v>Mestské knižnice</v>
      </c>
      <c r="C9" s="211"/>
      <c r="D9" s="211"/>
      <c r="E9" s="211"/>
      <c r="F9" s="211"/>
      <c r="G9" s="211"/>
      <c r="H9" s="211"/>
      <c r="I9" s="211"/>
      <c r="J9" s="212"/>
    </row>
    <row r="10" spans="2:10" ht="12.75" thickBot="1">
      <c r="B10" s="39" t="str">
        <f>+'knižničný fond'!B10</f>
        <v>1.</v>
      </c>
      <c r="C10" s="11" t="str">
        <f>'knižničný fond'!C10</f>
        <v>Giraltovce</v>
      </c>
      <c r="D10" s="106">
        <v>269</v>
      </c>
      <c r="E10" s="107">
        <v>126</v>
      </c>
      <c r="F10" s="107">
        <v>4146</v>
      </c>
      <c r="G10" s="108">
        <v>4251</v>
      </c>
      <c r="H10" s="108">
        <v>717</v>
      </c>
      <c r="I10" s="108">
        <v>353</v>
      </c>
      <c r="J10" s="81">
        <f t="shared" si="0"/>
        <v>9862</v>
      </c>
    </row>
    <row r="11" spans="2:10" ht="12.75" thickBot="1">
      <c r="B11" s="210" t="str">
        <f>+'knižničný fond'!B11</f>
        <v>Profesionálne knižnice</v>
      </c>
      <c r="C11" s="211">
        <f>+'knižničný fond'!C11</f>
        <v>0</v>
      </c>
      <c r="D11" s="211">
        <f>+'knižničný fond'!D11</f>
        <v>0</v>
      </c>
      <c r="E11" s="211">
        <f>+'knižničný fond'!E11</f>
        <v>0</v>
      </c>
      <c r="F11" s="211">
        <f>+'knižničný fond'!F11</f>
        <v>0</v>
      </c>
      <c r="G11" s="211">
        <f>+'knižničný fond'!G11</f>
        <v>0</v>
      </c>
      <c r="H11" s="211"/>
      <c r="I11" s="211">
        <f>+'knižničný fond'!H11</f>
        <v>0</v>
      </c>
      <c r="J11" s="212">
        <f>+'knižničný fond'!I11</f>
        <v>0</v>
      </c>
    </row>
    <row r="12" spans="2:10" ht="12">
      <c r="B12" s="49" t="str">
        <f>+'knižničný fond'!B12</f>
        <v>1.</v>
      </c>
      <c r="C12" s="16" t="str">
        <f>'knižničný fond'!C12</f>
        <v>Okrúhle</v>
      </c>
      <c r="D12" s="104">
        <v>105</v>
      </c>
      <c r="E12" s="71">
        <v>84</v>
      </c>
      <c r="F12" s="103">
        <v>640</v>
      </c>
      <c r="G12" s="105">
        <v>231</v>
      </c>
      <c r="H12" s="105">
        <v>150</v>
      </c>
      <c r="I12" s="105">
        <v>0</v>
      </c>
      <c r="J12" s="82">
        <f>SUM(D12:I12)</f>
        <v>1210</v>
      </c>
    </row>
    <row r="13" spans="2:10" ht="12.75" thickBot="1">
      <c r="B13" s="201" t="str">
        <f>+'knižničný fond'!B13</f>
        <v>SPOLU - Prof. knižnice</v>
      </c>
      <c r="C13" s="202">
        <f>+'knižničný fond'!C13</f>
        <v>0</v>
      </c>
      <c r="D13" s="98">
        <f aca="true" t="shared" si="1" ref="D13:J13">SUM(D12:D12)</f>
        <v>105</v>
      </c>
      <c r="E13" s="98">
        <f t="shared" si="1"/>
        <v>84</v>
      </c>
      <c r="F13" s="98">
        <f t="shared" si="1"/>
        <v>640</v>
      </c>
      <c r="G13" s="98">
        <f t="shared" si="1"/>
        <v>231</v>
      </c>
      <c r="H13" s="98">
        <f t="shared" si="1"/>
        <v>150</v>
      </c>
      <c r="I13" s="98">
        <f t="shared" si="1"/>
        <v>0</v>
      </c>
      <c r="J13" s="18">
        <f t="shared" si="1"/>
        <v>1210</v>
      </c>
    </row>
    <row r="14" spans="2:10" ht="12.75" thickBot="1">
      <c r="B14" s="210" t="str">
        <f>'knižničný fond'!B14</f>
        <v>Neprofesionálne knižnice</v>
      </c>
      <c r="C14" s="211"/>
      <c r="D14" s="211"/>
      <c r="E14" s="211"/>
      <c r="F14" s="211"/>
      <c r="G14" s="211"/>
      <c r="H14" s="211"/>
      <c r="I14" s="211"/>
      <c r="J14" s="212"/>
    </row>
    <row r="15" spans="2:10" ht="12">
      <c r="B15" s="49" t="str">
        <f>+'knižničný fond'!B15</f>
        <v>1.</v>
      </c>
      <c r="C15" s="16" t="str">
        <f>'knižničný fond'!C15</f>
        <v>Kalnište</v>
      </c>
      <c r="D15" s="104">
        <v>11</v>
      </c>
      <c r="E15" s="71">
        <v>10</v>
      </c>
      <c r="F15" s="103">
        <v>548</v>
      </c>
      <c r="G15" s="105">
        <v>18</v>
      </c>
      <c r="H15" s="105">
        <v>0</v>
      </c>
      <c r="I15" s="105">
        <v>0</v>
      </c>
      <c r="J15" s="82">
        <f t="shared" si="0"/>
        <v>587</v>
      </c>
    </row>
    <row r="16" spans="2:10" ht="12">
      <c r="B16" s="49" t="str">
        <f>+'knižničný fond'!B16</f>
        <v>2.</v>
      </c>
      <c r="C16" s="16" t="str">
        <f>'knižničný fond'!C16</f>
        <v>Kračúnovce</v>
      </c>
      <c r="D16" s="104">
        <v>368</v>
      </c>
      <c r="E16" s="71">
        <v>308</v>
      </c>
      <c r="F16" s="103">
        <v>1215</v>
      </c>
      <c r="G16" s="105">
        <v>408</v>
      </c>
      <c r="H16" s="105">
        <v>0</v>
      </c>
      <c r="I16" s="105">
        <v>0</v>
      </c>
      <c r="J16" s="82">
        <f t="shared" si="0"/>
        <v>2299</v>
      </c>
    </row>
    <row r="17" spans="2:10" ht="12">
      <c r="B17" s="49" t="str">
        <f>+'knižničný fond'!B17</f>
        <v>3.</v>
      </c>
      <c r="C17" s="16" t="str">
        <f>'knižničný fond'!C17</f>
        <v>Krajná Bystrá</v>
      </c>
      <c r="D17" s="104">
        <v>10</v>
      </c>
      <c r="E17" s="71">
        <v>0</v>
      </c>
      <c r="F17" s="103">
        <v>394</v>
      </c>
      <c r="G17" s="105">
        <v>38</v>
      </c>
      <c r="H17" s="105">
        <v>0</v>
      </c>
      <c r="I17" s="105">
        <v>0</v>
      </c>
      <c r="J17" s="82">
        <f t="shared" si="0"/>
        <v>442</v>
      </c>
    </row>
    <row r="18" spans="2:10" ht="12">
      <c r="B18" s="49" t="str">
        <f>+'knižničný fond'!B18</f>
        <v>4.</v>
      </c>
      <c r="C18" s="16" t="str">
        <f>'knižničný fond'!C18</f>
        <v>Kružlová</v>
      </c>
      <c r="D18" s="104">
        <v>64</v>
      </c>
      <c r="E18" s="71">
        <v>60</v>
      </c>
      <c r="F18" s="103">
        <v>705</v>
      </c>
      <c r="G18" s="105">
        <v>160</v>
      </c>
      <c r="H18" s="105">
        <v>0</v>
      </c>
      <c r="I18" s="105">
        <v>0</v>
      </c>
      <c r="J18" s="82">
        <f t="shared" si="0"/>
        <v>989</v>
      </c>
    </row>
    <row r="19" spans="2:10" ht="12">
      <c r="B19" s="49" t="str">
        <f>+'knižničný fond'!B19</f>
        <v>5.</v>
      </c>
      <c r="C19" s="16" t="str">
        <f>'knižničný fond'!C19</f>
        <v>Ladomirová</v>
      </c>
      <c r="D19" s="104">
        <v>5</v>
      </c>
      <c r="E19" s="71">
        <v>3</v>
      </c>
      <c r="F19" s="103">
        <v>1029</v>
      </c>
      <c r="G19" s="105">
        <v>9</v>
      </c>
      <c r="H19" s="105">
        <v>0</v>
      </c>
      <c r="I19" s="105">
        <v>0</v>
      </c>
      <c r="J19" s="82">
        <f t="shared" si="0"/>
        <v>1046</v>
      </c>
    </row>
    <row r="20" spans="2:10" ht="12">
      <c r="B20" s="49" t="str">
        <f>+'knižničný fond'!B20</f>
        <v>6.</v>
      </c>
      <c r="C20" s="16" t="str">
        <f>'knižničný fond'!C20</f>
        <v>Rakovčík</v>
      </c>
      <c r="D20" s="104">
        <v>25</v>
      </c>
      <c r="E20" s="71">
        <v>5</v>
      </c>
      <c r="F20" s="103">
        <v>170</v>
      </c>
      <c r="G20" s="105">
        <v>25</v>
      </c>
      <c r="H20" s="105">
        <v>0</v>
      </c>
      <c r="I20" s="105">
        <v>0</v>
      </c>
      <c r="J20" s="82">
        <f t="shared" si="0"/>
        <v>225</v>
      </c>
    </row>
    <row r="21" spans="2:10" ht="12">
      <c r="B21" s="49" t="str">
        <f>+'knižničný fond'!B21</f>
        <v>7.</v>
      </c>
      <c r="C21" s="16" t="str">
        <f>'knižničný fond'!C21</f>
        <v>Soboš</v>
      </c>
      <c r="D21" s="104">
        <v>10</v>
      </c>
      <c r="E21" s="71">
        <v>0</v>
      </c>
      <c r="F21" s="103">
        <v>145</v>
      </c>
      <c r="G21" s="105">
        <v>28</v>
      </c>
      <c r="H21" s="105">
        <v>0</v>
      </c>
      <c r="I21" s="105">
        <v>0</v>
      </c>
      <c r="J21" s="82">
        <f t="shared" si="0"/>
        <v>183</v>
      </c>
    </row>
    <row r="22" spans="2:10" ht="12">
      <c r="B22" s="49" t="str">
        <f>+'knižničný fond'!B22</f>
        <v>8.</v>
      </c>
      <c r="C22" s="16" t="str">
        <f>'knižničný fond'!C22</f>
        <v>Vyšný Mirošov</v>
      </c>
      <c r="D22" s="104">
        <v>14</v>
      </c>
      <c r="E22" s="71">
        <v>8</v>
      </c>
      <c r="F22" s="103">
        <v>583</v>
      </c>
      <c r="G22" s="105">
        <v>52</v>
      </c>
      <c r="H22" s="105">
        <v>0</v>
      </c>
      <c r="I22" s="105">
        <v>0</v>
      </c>
      <c r="J22" s="82">
        <f t="shared" si="0"/>
        <v>657</v>
      </c>
    </row>
    <row r="23" spans="2:10" ht="12">
      <c r="B23" s="49" t="str">
        <f>+'knižničný fond'!B23</f>
        <v>9.</v>
      </c>
      <c r="C23" s="148"/>
      <c r="D23" s="104"/>
      <c r="E23" s="71"/>
      <c r="F23" s="71"/>
      <c r="G23" s="105"/>
      <c r="H23" s="105"/>
      <c r="I23" s="105"/>
      <c r="J23" s="82">
        <f t="shared" si="0"/>
        <v>0</v>
      </c>
    </row>
    <row r="24" spans="2:10" ht="12.75" thickBot="1">
      <c r="B24" s="201" t="str">
        <f>'knižničný fond'!B24</f>
        <v>SPOLU - Neprof. knižnice</v>
      </c>
      <c r="C24" s="202"/>
      <c r="D24" s="98">
        <f aca="true" t="shared" si="2" ref="D24:J24">SUM(D15:D23)</f>
        <v>507</v>
      </c>
      <c r="E24" s="98">
        <f t="shared" si="2"/>
        <v>394</v>
      </c>
      <c r="F24" s="98">
        <f t="shared" si="2"/>
        <v>4789</v>
      </c>
      <c r="G24" s="98">
        <f>SUM(G15:G23)</f>
        <v>738</v>
      </c>
      <c r="H24" s="98">
        <f t="shared" si="2"/>
        <v>0</v>
      </c>
      <c r="I24" s="98">
        <f t="shared" si="2"/>
        <v>0</v>
      </c>
      <c r="J24" s="18">
        <f t="shared" si="2"/>
        <v>6428</v>
      </c>
    </row>
    <row r="25" spans="2:10" ht="12.75" thickBot="1">
      <c r="B25" s="220" t="str">
        <f>'knižničný fond'!B25</f>
        <v>SPOLU - okr. Svidník</v>
      </c>
      <c r="C25" s="221"/>
      <c r="D25" s="101">
        <f aca="true" t="shared" si="3" ref="D25:J25">SUM(D8+D10+D13+D24)</f>
        <v>3427</v>
      </c>
      <c r="E25" s="101">
        <f t="shared" si="3"/>
        <v>1741</v>
      </c>
      <c r="F25" s="101">
        <f>SUM(F8+F10+F13+F24)</f>
        <v>21019</v>
      </c>
      <c r="G25" s="101">
        <f t="shared" si="3"/>
        <v>37833</v>
      </c>
      <c r="H25" s="101">
        <f t="shared" si="3"/>
        <v>6099</v>
      </c>
      <c r="I25" s="101">
        <f t="shared" si="3"/>
        <v>1256</v>
      </c>
      <c r="J25" s="101">
        <f t="shared" si="3"/>
        <v>71375</v>
      </c>
    </row>
    <row r="26" spans="2:10" ht="12.75" thickBot="1">
      <c r="B26" s="238"/>
      <c r="C26" s="239"/>
      <c r="D26" s="239"/>
      <c r="E26" s="239"/>
      <c r="F26" s="239"/>
      <c r="G26" s="239"/>
      <c r="H26" s="239"/>
      <c r="I26" s="239"/>
      <c r="J26" s="240"/>
    </row>
    <row r="27" spans="2:10" ht="12.75" thickBot="1">
      <c r="B27" s="210" t="str">
        <f>'knižničný fond'!B27</f>
        <v>Okres STROPKOV</v>
      </c>
      <c r="C27" s="211"/>
      <c r="D27" s="211"/>
      <c r="E27" s="211"/>
      <c r="F27" s="211"/>
      <c r="G27" s="211"/>
      <c r="H27" s="211"/>
      <c r="I27" s="211"/>
      <c r="J27" s="212"/>
    </row>
    <row r="28" spans="2:10" ht="12.75" thickBot="1">
      <c r="B28" s="210" t="str">
        <f>'knižničný fond'!B28</f>
        <v>Mestské knižnice</v>
      </c>
      <c r="C28" s="211"/>
      <c r="D28" s="211"/>
      <c r="E28" s="211"/>
      <c r="F28" s="211"/>
      <c r="G28" s="211"/>
      <c r="H28" s="211"/>
      <c r="I28" s="211"/>
      <c r="J28" s="212"/>
    </row>
    <row r="29" spans="2:10" ht="12.75" thickBot="1">
      <c r="B29" s="39" t="str">
        <f>+'knižničný fond'!B29</f>
        <v>1.</v>
      </c>
      <c r="C29" s="11" t="str">
        <f>'knižničný fond'!C29</f>
        <v>Stropkov</v>
      </c>
      <c r="D29" s="104">
        <v>847</v>
      </c>
      <c r="E29" s="71">
        <v>283</v>
      </c>
      <c r="F29" s="71">
        <v>10837</v>
      </c>
      <c r="G29" s="105">
        <v>22779</v>
      </c>
      <c r="H29" s="105">
        <v>5887</v>
      </c>
      <c r="I29" s="105">
        <v>1207</v>
      </c>
      <c r="J29" s="81">
        <f aca="true" t="shared" si="4" ref="J29:J39">SUM(D29:I29)</f>
        <v>41840</v>
      </c>
    </row>
    <row r="30" spans="2:10" ht="12.75" thickBot="1">
      <c r="B30" s="210" t="str">
        <f>+'knižničný fond'!B30</f>
        <v>Neprofesionálne knižnice</v>
      </c>
      <c r="C30" s="211">
        <f>'knižničný fond'!C30</f>
        <v>0</v>
      </c>
      <c r="D30" s="211"/>
      <c r="E30" s="211"/>
      <c r="F30" s="211"/>
      <c r="G30" s="211"/>
      <c r="H30" s="211"/>
      <c r="I30" s="211"/>
      <c r="J30" s="212"/>
    </row>
    <row r="31" spans="2:10" ht="12">
      <c r="B31" s="39" t="str">
        <f>+'knižničný fond'!B31</f>
        <v>1.</v>
      </c>
      <c r="C31" s="16" t="str">
        <f>'knižničný fond'!C31</f>
        <v>Bukovce</v>
      </c>
      <c r="D31" s="104">
        <v>6</v>
      </c>
      <c r="E31" s="71">
        <v>6</v>
      </c>
      <c r="F31" s="71">
        <v>531</v>
      </c>
      <c r="G31" s="105">
        <v>8</v>
      </c>
      <c r="H31" s="105">
        <v>0</v>
      </c>
      <c r="I31" s="105">
        <v>0</v>
      </c>
      <c r="J31" s="81">
        <f t="shared" si="4"/>
        <v>551</v>
      </c>
    </row>
    <row r="32" spans="2:10" ht="12">
      <c r="B32" s="49" t="str">
        <f>+'knižničný fond'!B32</f>
        <v>2.</v>
      </c>
      <c r="C32" s="16" t="str">
        <f>'knižničný fond'!C32</f>
        <v>Duplín</v>
      </c>
      <c r="D32" s="104">
        <v>11</v>
      </c>
      <c r="E32" s="71">
        <v>2</v>
      </c>
      <c r="F32" s="71">
        <v>495</v>
      </c>
      <c r="G32" s="105">
        <v>44</v>
      </c>
      <c r="H32" s="105">
        <v>0</v>
      </c>
      <c r="I32" s="105">
        <v>0</v>
      </c>
      <c r="J32" s="82">
        <f t="shared" si="4"/>
        <v>552</v>
      </c>
    </row>
    <row r="33" spans="2:10" ht="12">
      <c r="B33" s="49" t="str">
        <f>+'knižničný fond'!B33</f>
        <v>3.</v>
      </c>
      <c r="C33" s="16" t="str">
        <f>'knižničný fond'!C33</f>
        <v>Turany nad Ondavou</v>
      </c>
      <c r="D33" s="104">
        <v>37</v>
      </c>
      <c r="E33" s="71">
        <v>19</v>
      </c>
      <c r="F33" s="71">
        <v>392</v>
      </c>
      <c r="G33" s="105">
        <v>232</v>
      </c>
      <c r="H33" s="105">
        <v>0</v>
      </c>
      <c r="I33" s="105">
        <v>0</v>
      </c>
      <c r="J33" s="82">
        <f t="shared" si="4"/>
        <v>680</v>
      </c>
    </row>
    <row r="34" spans="2:10" ht="12">
      <c r="B34" s="49" t="str">
        <f>+'knižničný fond'!B34</f>
        <v>4.</v>
      </c>
      <c r="C34" s="16">
        <f>'knižničný fond'!C34</f>
        <v>0</v>
      </c>
      <c r="D34" s="104">
        <v>0</v>
      </c>
      <c r="E34" s="71">
        <v>0</v>
      </c>
      <c r="F34" s="71">
        <v>0</v>
      </c>
      <c r="G34" s="105">
        <v>0</v>
      </c>
      <c r="H34" s="105">
        <v>0</v>
      </c>
      <c r="I34" s="105">
        <v>0</v>
      </c>
      <c r="J34" s="82">
        <f t="shared" si="4"/>
        <v>0</v>
      </c>
    </row>
    <row r="35" spans="2:10" ht="12">
      <c r="B35" s="49" t="str">
        <f>+'knižničný fond'!B35</f>
        <v>5.</v>
      </c>
      <c r="C35" s="16">
        <f>'knižničný fond'!C35</f>
        <v>0</v>
      </c>
      <c r="D35" s="104">
        <v>0</v>
      </c>
      <c r="E35" s="71">
        <v>0</v>
      </c>
      <c r="F35" s="71">
        <v>0</v>
      </c>
      <c r="G35" s="105">
        <v>0</v>
      </c>
      <c r="H35" s="105">
        <v>0</v>
      </c>
      <c r="I35" s="105">
        <v>0</v>
      </c>
      <c r="J35" s="82">
        <f t="shared" si="4"/>
        <v>0</v>
      </c>
    </row>
    <row r="36" spans="2:10" ht="12">
      <c r="B36" s="49" t="str">
        <f>+'knižničný fond'!B36</f>
        <v>6.</v>
      </c>
      <c r="C36" s="16">
        <f>'knižničný fond'!C36</f>
        <v>0</v>
      </c>
      <c r="D36" s="104"/>
      <c r="E36" s="71"/>
      <c r="F36" s="71"/>
      <c r="G36" s="105"/>
      <c r="H36" s="105"/>
      <c r="I36" s="105"/>
      <c r="J36" s="82">
        <f t="shared" si="4"/>
        <v>0</v>
      </c>
    </row>
    <row r="37" spans="2:10" ht="12">
      <c r="B37" s="49" t="str">
        <f>+'knižničný fond'!B37</f>
        <v>7.</v>
      </c>
      <c r="C37" s="16">
        <f>'knižničný fond'!C37</f>
        <v>0</v>
      </c>
      <c r="D37" s="104"/>
      <c r="E37" s="71"/>
      <c r="F37" s="71"/>
      <c r="G37" s="105"/>
      <c r="H37" s="105"/>
      <c r="I37" s="105"/>
      <c r="J37" s="82">
        <f t="shared" si="4"/>
        <v>0</v>
      </c>
    </row>
    <row r="38" spans="2:10" ht="12">
      <c r="B38" s="49" t="str">
        <f>+'knižničný fond'!B38</f>
        <v>8.</v>
      </c>
      <c r="C38" s="16">
        <f>'knižničný fond'!C38</f>
        <v>0</v>
      </c>
      <c r="D38" s="104"/>
      <c r="E38" s="71"/>
      <c r="F38" s="71"/>
      <c r="G38" s="105"/>
      <c r="H38" s="105"/>
      <c r="I38" s="105"/>
      <c r="J38" s="82">
        <f t="shared" si="4"/>
        <v>0</v>
      </c>
    </row>
    <row r="39" spans="2:10" ht="12">
      <c r="B39" s="49" t="str">
        <f>+'knižničný fond'!B39</f>
        <v>9.</v>
      </c>
      <c r="C39" s="16">
        <f>'knižničný fond'!C39</f>
        <v>0</v>
      </c>
      <c r="D39" s="104"/>
      <c r="E39" s="71"/>
      <c r="F39" s="71"/>
      <c r="G39" s="105"/>
      <c r="H39" s="105"/>
      <c r="I39" s="105"/>
      <c r="J39" s="82">
        <f t="shared" si="4"/>
        <v>0</v>
      </c>
    </row>
    <row r="40" spans="2:10" ht="12">
      <c r="B40" s="49" t="str">
        <f>+'knižničný fond'!B40</f>
        <v>10.</v>
      </c>
      <c r="C40" s="16">
        <f>'knižničný fond'!C40</f>
        <v>0</v>
      </c>
      <c r="D40" s="104"/>
      <c r="E40" s="71"/>
      <c r="F40" s="71"/>
      <c r="G40" s="105"/>
      <c r="H40" s="105"/>
      <c r="I40" s="105"/>
      <c r="J40" s="82">
        <f>SUM(D40:I40)</f>
        <v>0</v>
      </c>
    </row>
    <row r="41" spans="2:10" ht="12.75" thickBot="1">
      <c r="B41" s="167" t="str">
        <f>'knižničný fond'!B41</f>
        <v>SPOLU - Neprof. knižnice</v>
      </c>
      <c r="C41" s="168"/>
      <c r="D41" s="86">
        <f aca="true" t="shared" si="5" ref="D41:J41">SUM(D31:D40)</f>
        <v>54</v>
      </c>
      <c r="E41" s="87">
        <f t="shared" si="5"/>
        <v>27</v>
      </c>
      <c r="F41" s="87">
        <f t="shared" si="5"/>
        <v>1418</v>
      </c>
      <c r="G41" s="88">
        <f t="shared" si="5"/>
        <v>284</v>
      </c>
      <c r="H41" s="88">
        <f t="shared" si="5"/>
        <v>0</v>
      </c>
      <c r="I41" s="88">
        <f t="shared" si="5"/>
        <v>0</v>
      </c>
      <c r="J41" s="89">
        <f t="shared" si="5"/>
        <v>1783</v>
      </c>
    </row>
    <row r="42" spans="2:10" ht="12.75" thickBot="1">
      <c r="B42" s="220" t="str">
        <f>'knižničný fond'!B42</f>
        <v>SPOLU - okres STROPKOV</v>
      </c>
      <c r="C42" s="221"/>
      <c r="D42" s="101">
        <f aca="true" t="shared" si="6" ref="D42:J42">SUM(D29+D41)</f>
        <v>901</v>
      </c>
      <c r="E42" s="58">
        <f t="shared" si="6"/>
        <v>310</v>
      </c>
      <c r="F42" s="58">
        <f t="shared" si="6"/>
        <v>12255</v>
      </c>
      <c r="G42" s="59">
        <f t="shared" si="6"/>
        <v>23063</v>
      </c>
      <c r="H42" s="59">
        <f t="shared" si="6"/>
        <v>5887</v>
      </c>
      <c r="I42" s="59">
        <f t="shared" si="6"/>
        <v>1207</v>
      </c>
      <c r="J42" s="102">
        <f t="shared" si="6"/>
        <v>43623</v>
      </c>
    </row>
  </sheetData>
  <sheetProtection/>
  <mergeCells count="22">
    <mergeCell ref="D2:E2"/>
    <mergeCell ref="B2:C6"/>
    <mergeCell ref="B11:J11"/>
    <mergeCell ref="D3:D6"/>
    <mergeCell ref="E3:E6"/>
    <mergeCell ref="B13:C13"/>
    <mergeCell ref="B27:J27"/>
    <mergeCell ref="B30:J30"/>
    <mergeCell ref="F2:F6"/>
    <mergeCell ref="B9:J9"/>
    <mergeCell ref="B25:C25"/>
    <mergeCell ref="B26:J26"/>
    <mergeCell ref="B42:C42"/>
    <mergeCell ref="B41:C41"/>
    <mergeCell ref="H2:H6"/>
    <mergeCell ref="B24:C24"/>
    <mergeCell ref="I2:I6"/>
    <mergeCell ref="B28:J28"/>
    <mergeCell ref="B7:J7"/>
    <mergeCell ref="J2:J6"/>
    <mergeCell ref="G2:G6"/>
    <mergeCell ref="B14:J14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B2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7" sqref="I47"/>
    </sheetView>
  </sheetViews>
  <sheetFormatPr defaultColWidth="9.00390625" defaultRowHeight="12.75"/>
  <cols>
    <col min="1" max="1" width="2.625" style="29" customWidth="1"/>
    <col min="2" max="2" width="3.375" style="29" customWidth="1"/>
    <col min="3" max="3" width="21.00390625" style="29" customWidth="1"/>
    <col min="4" max="4" width="11.375" style="29" customWidth="1"/>
    <col min="5" max="5" width="10.375" style="29" customWidth="1"/>
    <col min="6" max="6" width="9.625" style="29" customWidth="1"/>
    <col min="7" max="7" width="9.375" style="29" hidden="1" customWidth="1"/>
    <col min="8" max="16384" width="9.125" style="29" customWidth="1"/>
  </cols>
  <sheetData>
    <row r="1" ht="12.75" thickBot="1"/>
    <row r="2" spans="2:10" ht="12.75" customHeight="1">
      <c r="B2" s="251" t="s">
        <v>0</v>
      </c>
      <c r="C2" s="252"/>
      <c r="D2" s="249" t="s">
        <v>26</v>
      </c>
      <c r="E2" s="258" t="s">
        <v>134</v>
      </c>
      <c r="F2" s="261" t="s">
        <v>186</v>
      </c>
      <c r="G2" s="249" t="s">
        <v>128</v>
      </c>
      <c r="H2" s="249" t="s">
        <v>27</v>
      </c>
      <c r="I2" s="249" t="s">
        <v>28</v>
      </c>
      <c r="J2" s="259" t="s">
        <v>12</v>
      </c>
    </row>
    <row r="3" spans="2:10" ht="12.75" customHeight="1">
      <c r="B3" s="253"/>
      <c r="C3" s="254"/>
      <c r="D3" s="250"/>
      <c r="E3" s="250"/>
      <c r="F3" s="262"/>
      <c r="G3" s="250"/>
      <c r="H3" s="250"/>
      <c r="I3" s="250"/>
      <c r="J3" s="260"/>
    </row>
    <row r="4" spans="2:10" ht="12.75" customHeight="1">
      <c r="B4" s="253"/>
      <c r="C4" s="254"/>
      <c r="D4" s="250"/>
      <c r="E4" s="250"/>
      <c r="F4" s="262"/>
      <c r="G4" s="250"/>
      <c r="H4" s="250"/>
      <c r="I4" s="250"/>
      <c r="J4" s="260"/>
    </row>
    <row r="5" spans="2:10" ht="12">
      <c r="B5" s="253"/>
      <c r="C5" s="254"/>
      <c r="D5" s="250"/>
      <c r="E5" s="250"/>
      <c r="F5" s="262"/>
      <c r="G5" s="250"/>
      <c r="H5" s="250"/>
      <c r="I5" s="250"/>
      <c r="J5" s="260"/>
    </row>
    <row r="6" spans="2:10" ht="12.75" thickBot="1">
      <c r="B6" s="253"/>
      <c r="C6" s="254"/>
      <c r="D6" s="250"/>
      <c r="E6" s="250"/>
      <c r="F6" s="263"/>
      <c r="G6" s="250"/>
      <c r="H6" s="250"/>
      <c r="I6" s="250"/>
      <c r="J6" s="260"/>
    </row>
    <row r="7" spans="2:10" ht="12.75" thickBot="1">
      <c r="B7" s="246" t="str">
        <f>'knižničný fond'!B7</f>
        <v>Okres SVIDNÍK</v>
      </c>
      <c r="C7" s="247"/>
      <c r="D7" s="247"/>
      <c r="E7" s="247"/>
      <c r="F7" s="247"/>
      <c r="G7" s="247"/>
      <c r="H7" s="247"/>
      <c r="I7" s="247"/>
      <c r="J7" s="248"/>
    </row>
    <row r="8" spans="2:10" ht="12.75" thickBot="1">
      <c r="B8" s="115" t="str">
        <f>+'knižničný fond'!B8</f>
        <v>1.</v>
      </c>
      <c r="C8" s="109" t="str">
        <f>'knižničný fond'!C8</f>
        <v>Svidník</v>
      </c>
      <c r="D8" s="4">
        <v>174</v>
      </c>
      <c r="E8" s="110">
        <v>28</v>
      </c>
      <c r="F8" s="110">
        <v>4</v>
      </c>
      <c r="G8" s="110"/>
      <c r="H8" s="110">
        <v>16</v>
      </c>
      <c r="I8" s="116">
        <v>7</v>
      </c>
      <c r="J8" s="117">
        <f>SUM(D8:I8)</f>
        <v>229</v>
      </c>
    </row>
    <row r="9" spans="2:10" ht="12.75" thickBot="1">
      <c r="B9" s="246" t="str">
        <f>'knižničný fond'!B9</f>
        <v>Mestské knižnice</v>
      </c>
      <c r="C9" s="247"/>
      <c r="D9" s="247"/>
      <c r="E9" s="247"/>
      <c r="F9" s="247"/>
      <c r="G9" s="247"/>
      <c r="H9" s="247"/>
      <c r="I9" s="247"/>
      <c r="J9" s="248"/>
    </row>
    <row r="10" spans="2:10" ht="12.75" thickBot="1">
      <c r="B10" s="118" t="str">
        <f>+'knižničný fond'!B10</f>
        <v>1.</v>
      </c>
      <c r="C10" s="111" t="str">
        <f>'knižničný fond'!C10</f>
        <v>Giraltovce</v>
      </c>
      <c r="D10" s="4">
        <v>27</v>
      </c>
      <c r="E10" s="110">
        <v>5</v>
      </c>
      <c r="F10" s="110">
        <v>0</v>
      </c>
      <c r="G10" s="110"/>
      <c r="H10" s="110">
        <v>0</v>
      </c>
      <c r="I10" s="116">
        <v>0</v>
      </c>
      <c r="J10" s="119">
        <f>SUM(D10:I10)</f>
        <v>32</v>
      </c>
    </row>
    <row r="11" spans="2:10" ht="12.75" thickBot="1">
      <c r="B11" s="246" t="str">
        <f>+'knižničný fond'!B11</f>
        <v>Profesionálne knižnice</v>
      </c>
      <c r="C11" s="247">
        <f>+'knižničný fond'!C11</f>
        <v>0</v>
      </c>
      <c r="D11" s="247">
        <f>+'knižničný fond'!D11</f>
        <v>0</v>
      </c>
      <c r="E11" s="247">
        <f>+'knižničný fond'!E11</f>
        <v>0</v>
      </c>
      <c r="F11" s="247">
        <f>+'knižničný fond'!F11</f>
        <v>0</v>
      </c>
      <c r="G11" s="247">
        <f>+'knižničný fond'!H11</f>
        <v>0</v>
      </c>
      <c r="H11" s="247">
        <f>+'knižničný fond'!I11</f>
        <v>0</v>
      </c>
      <c r="I11" s="247">
        <f>+'knižničný fond'!J11</f>
        <v>0</v>
      </c>
      <c r="J11" s="248">
        <f>+'knižničný fond'!K11</f>
        <v>0</v>
      </c>
    </row>
    <row r="12" spans="2:10" ht="12">
      <c r="B12" s="121" t="str">
        <f>+'knižničný fond'!B12</f>
        <v>1.</v>
      </c>
      <c r="C12" s="112" t="str">
        <f>'knižničný fond'!C12</f>
        <v>Okrúhle</v>
      </c>
      <c r="D12" s="14">
        <v>12</v>
      </c>
      <c r="E12" s="70">
        <v>0</v>
      </c>
      <c r="F12" s="70">
        <v>0</v>
      </c>
      <c r="G12" s="70">
        <v>0</v>
      </c>
      <c r="H12" s="70">
        <v>0</v>
      </c>
      <c r="I12" s="120">
        <v>0</v>
      </c>
      <c r="J12" s="122">
        <f>SUM(D12:I12)</f>
        <v>12</v>
      </c>
    </row>
    <row r="13" spans="2:10" ht="12.75" thickBot="1">
      <c r="B13" s="266" t="str">
        <f>'knižničný fond'!B13</f>
        <v>SPOLU - Prof. knižnice</v>
      </c>
      <c r="C13" s="267"/>
      <c r="D13" s="19">
        <f aca="true" t="shared" si="0" ref="D13:J13">SUM(D12:D12)</f>
        <v>12</v>
      </c>
      <c r="E13" s="113">
        <f t="shared" si="0"/>
        <v>0</v>
      </c>
      <c r="F13" s="113">
        <f t="shared" si="0"/>
        <v>0</v>
      </c>
      <c r="G13" s="113">
        <f t="shared" si="0"/>
        <v>0</v>
      </c>
      <c r="H13" s="113">
        <f t="shared" si="0"/>
        <v>0</v>
      </c>
      <c r="I13" s="123">
        <f t="shared" si="0"/>
        <v>0</v>
      </c>
      <c r="J13" s="124">
        <f t="shared" si="0"/>
        <v>12</v>
      </c>
    </row>
    <row r="14" spans="2:10" ht="12.75" thickBot="1">
      <c r="B14" s="246" t="str">
        <f>'knižničný fond'!B14</f>
        <v>Neprofesionálne knižnice</v>
      </c>
      <c r="C14" s="247"/>
      <c r="D14" s="247"/>
      <c r="E14" s="247"/>
      <c r="F14" s="247"/>
      <c r="G14" s="247"/>
      <c r="H14" s="247"/>
      <c r="I14" s="247"/>
      <c r="J14" s="248"/>
    </row>
    <row r="15" spans="2:10" ht="12">
      <c r="B15" s="121" t="str">
        <f>+'knižničný fond'!B15</f>
        <v>1.</v>
      </c>
      <c r="C15" s="112" t="str">
        <f>'knižničný fond'!C15</f>
        <v>Kalnište</v>
      </c>
      <c r="D15" s="14">
        <v>0</v>
      </c>
      <c r="E15" s="70">
        <v>0</v>
      </c>
      <c r="F15" s="70">
        <v>0</v>
      </c>
      <c r="G15" s="70">
        <v>0</v>
      </c>
      <c r="H15" s="70">
        <v>0</v>
      </c>
      <c r="I15" s="120">
        <v>0</v>
      </c>
      <c r="J15" s="122">
        <f aca="true" t="shared" si="1" ref="J15:J23">SUM(D15:I15)</f>
        <v>0</v>
      </c>
    </row>
    <row r="16" spans="2:10" ht="12">
      <c r="B16" s="121" t="str">
        <f>+'knižničný fond'!B16</f>
        <v>2.</v>
      </c>
      <c r="C16" s="112" t="str">
        <f>'knižničný fond'!C16</f>
        <v>Kračúnovce</v>
      </c>
      <c r="D16" s="14">
        <v>0</v>
      </c>
      <c r="E16" s="70">
        <v>0</v>
      </c>
      <c r="F16" s="70">
        <v>0</v>
      </c>
      <c r="G16" s="70">
        <v>0</v>
      </c>
      <c r="H16" s="70">
        <v>0</v>
      </c>
      <c r="I16" s="120">
        <v>0</v>
      </c>
      <c r="J16" s="122">
        <f t="shared" si="1"/>
        <v>0</v>
      </c>
    </row>
    <row r="17" spans="2:10" ht="12">
      <c r="B17" s="121" t="str">
        <f>+'knižničný fond'!B17</f>
        <v>3.</v>
      </c>
      <c r="C17" s="112" t="str">
        <f>'knižničný fond'!C17</f>
        <v>Krajná Bystrá</v>
      </c>
      <c r="D17" s="14">
        <v>0</v>
      </c>
      <c r="E17" s="70">
        <v>0</v>
      </c>
      <c r="F17" s="70">
        <v>0</v>
      </c>
      <c r="G17" s="70">
        <v>0</v>
      </c>
      <c r="H17" s="70">
        <v>0</v>
      </c>
      <c r="I17" s="120">
        <v>0</v>
      </c>
      <c r="J17" s="122">
        <f t="shared" si="1"/>
        <v>0</v>
      </c>
    </row>
    <row r="18" spans="2:10" ht="12">
      <c r="B18" s="121" t="str">
        <f>+'knižničný fond'!B18</f>
        <v>4.</v>
      </c>
      <c r="C18" s="112" t="str">
        <f>'knižničný fond'!C18</f>
        <v>Kružlová</v>
      </c>
      <c r="D18" s="14">
        <v>0</v>
      </c>
      <c r="E18" s="70">
        <v>0</v>
      </c>
      <c r="F18" s="70">
        <v>0</v>
      </c>
      <c r="G18" s="70">
        <v>0</v>
      </c>
      <c r="H18" s="70">
        <v>0</v>
      </c>
      <c r="I18" s="120">
        <v>0</v>
      </c>
      <c r="J18" s="122">
        <f t="shared" si="1"/>
        <v>0</v>
      </c>
    </row>
    <row r="19" spans="2:10" ht="12">
      <c r="B19" s="121" t="str">
        <f>+'knižničný fond'!B19</f>
        <v>5.</v>
      </c>
      <c r="C19" s="112" t="str">
        <f>'knižničný fond'!C19</f>
        <v>Ladomirová</v>
      </c>
      <c r="D19" s="14">
        <v>0</v>
      </c>
      <c r="E19" s="70">
        <v>0</v>
      </c>
      <c r="F19" s="70">
        <v>0</v>
      </c>
      <c r="G19" s="70">
        <v>0</v>
      </c>
      <c r="H19" s="70">
        <v>0</v>
      </c>
      <c r="I19" s="120">
        <v>0</v>
      </c>
      <c r="J19" s="122">
        <f t="shared" si="1"/>
        <v>0</v>
      </c>
    </row>
    <row r="20" spans="2:10" ht="12">
      <c r="B20" s="121" t="str">
        <f>+'knižničný fond'!B20</f>
        <v>6.</v>
      </c>
      <c r="C20" s="112" t="str">
        <f>'knižničný fond'!C20</f>
        <v>Rakovčík</v>
      </c>
      <c r="D20" s="14">
        <v>0</v>
      </c>
      <c r="E20" s="70">
        <v>0</v>
      </c>
      <c r="F20" s="70">
        <v>0</v>
      </c>
      <c r="G20" s="70">
        <v>0</v>
      </c>
      <c r="H20" s="70">
        <v>0</v>
      </c>
      <c r="I20" s="120">
        <v>0</v>
      </c>
      <c r="J20" s="122">
        <f t="shared" si="1"/>
        <v>0</v>
      </c>
    </row>
    <row r="21" spans="2:10" ht="12">
      <c r="B21" s="121" t="str">
        <f>+'knižničný fond'!B21</f>
        <v>7.</v>
      </c>
      <c r="C21" s="112" t="str">
        <f>'knižničný fond'!C21</f>
        <v>Soboš</v>
      </c>
      <c r="D21" s="14">
        <v>0</v>
      </c>
      <c r="E21" s="70">
        <v>0</v>
      </c>
      <c r="F21" s="70">
        <v>0</v>
      </c>
      <c r="G21" s="70"/>
      <c r="H21" s="70">
        <v>0</v>
      </c>
      <c r="I21" s="120">
        <v>0</v>
      </c>
      <c r="J21" s="122">
        <f t="shared" si="1"/>
        <v>0</v>
      </c>
    </row>
    <row r="22" spans="2:10" ht="12">
      <c r="B22" s="121" t="str">
        <f>+'knižničný fond'!B22</f>
        <v>8.</v>
      </c>
      <c r="C22" s="112" t="str">
        <f>'knižničný fond'!C22</f>
        <v>Vyšný Mirošov</v>
      </c>
      <c r="D22" s="14">
        <v>0</v>
      </c>
      <c r="E22" s="70">
        <v>0</v>
      </c>
      <c r="F22" s="70">
        <v>0</v>
      </c>
      <c r="G22" s="70"/>
      <c r="H22" s="70">
        <v>0</v>
      </c>
      <c r="I22" s="120">
        <v>0</v>
      </c>
      <c r="J22" s="122">
        <f t="shared" si="1"/>
        <v>0</v>
      </c>
    </row>
    <row r="23" spans="2:10" ht="12">
      <c r="B23" s="121" t="str">
        <f>+'knižničný fond'!B23</f>
        <v>9.</v>
      </c>
      <c r="C23" s="149"/>
      <c r="D23" s="14">
        <v>0</v>
      </c>
      <c r="E23" s="70"/>
      <c r="F23" s="70"/>
      <c r="G23" s="70"/>
      <c r="H23" s="70"/>
      <c r="I23" s="120"/>
      <c r="J23" s="122">
        <f t="shared" si="1"/>
        <v>0</v>
      </c>
    </row>
    <row r="24" spans="2:10" ht="12.75" thickBot="1">
      <c r="B24" s="266" t="str">
        <f>'knižničný fond'!B24</f>
        <v>SPOLU - Neprof. knižnice</v>
      </c>
      <c r="C24" s="267"/>
      <c r="D24" s="19">
        <f aca="true" t="shared" si="2" ref="D24:J24">SUM(D15:D23)</f>
        <v>0</v>
      </c>
      <c r="E24" s="113">
        <f t="shared" si="2"/>
        <v>0</v>
      </c>
      <c r="F24" s="113">
        <f t="shared" si="2"/>
        <v>0</v>
      </c>
      <c r="G24" s="113">
        <f t="shared" si="2"/>
        <v>0</v>
      </c>
      <c r="H24" s="113">
        <f t="shared" si="2"/>
        <v>0</v>
      </c>
      <c r="I24" s="123">
        <f t="shared" si="2"/>
        <v>0</v>
      </c>
      <c r="J24" s="124">
        <f t="shared" si="2"/>
        <v>0</v>
      </c>
    </row>
    <row r="25" spans="2:10" ht="12.75" thickBot="1">
      <c r="B25" s="264" t="str">
        <f>'knižničný fond'!B25</f>
        <v>SPOLU - okr. Svidník</v>
      </c>
      <c r="C25" s="265"/>
      <c r="D25" s="23">
        <f aca="true" t="shared" si="3" ref="D25:J25">SUM(D8+D10+D13+D24)</f>
        <v>213</v>
      </c>
      <c r="E25" s="23">
        <f t="shared" si="3"/>
        <v>33</v>
      </c>
      <c r="F25" s="23">
        <f t="shared" si="3"/>
        <v>4</v>
      </c>
      <c r="G25" s="23">
        <f t="shared" si="3"/>
        <v>0</v>
      </c>
      <c r="H25" s="23">
        <f t="shared" si="3"/>
        <v>16</v>
      </c>
      <c r="I25" s="23">
        <f t="shared" si="3"/>
        <v>7</v>
      </c>
      <c r="J25" s="23">
        <f t="shared" si="3"/>
        <v>273</v>
      </c>
    </row>
    <row r="26" spans="2:10" ht="12.75" thickBot="1">
      <c r="B26" s="255"/>
      <c r="C26" s="256"/>
      <c r="D26" s="256"/>
      <c r="E26" s="256"/>
      <c r="F26" s="256"/>
      <c r="G26" s="256"/>
      <c r="H26" s="256"/>
      <c r="I26" s="256"/>
      <c r="J26" s="257"/>
    </row>
    <row r="27" spans="2:10" ht="12.75" thickBot="1">
      <c r="B27" s="246" t="str">
        <f>'knižničný fond'!B27</f>
        <v>Okres STROPKOV</v>
      </c>
      <c r="C27" s="247"/>
      <c r="D27" s="247"/>
      <c r="E27" s="247"/>
      <c r="F27" s="247"/>
      <c r="G27" s="247"/>
      <c r="H27" s="247"/>
      <c r="I27" s="247"/>
      <c r="J27" s="248"/>
    </row>
    <row r="28" spans="2:10" ht="12.75" thickBot="1">
      <c r="B28" s="246" t="str">
        <f>'knižničný fond'!B28</f>
        <v>Mestské knižnice</v>
      </c>
      <c r="C28" s="247"/>
      <c r="D28" s="247"/>
      <c r="E28" s="247"/>
      <c r="F28" s="247"/>
      <c r="G28" s="247"/>
      <c r="H28" s="247"/>
      <c r="I28" s="247"/>
      <c r="J28" s="248"/>
    </row>
    <row r="29" spans="2:10" ht="12.75" thickBot="1">
      <c r="B29" s="118" t="str">
        <f>+'knižničný fond'!B29</f>
        <v>1.</v>
      </c>
      <c r="C29" s="111" t="str">
        <f>'knižničný fond'!C29</f>
        <v>Stropkov</v>
      </c>
      <c r="D29" s="4">
        <v>86</v>
      </c>
      <c r="E29" s="110">
        <v>20</v>
      </c>
      <c r="F29" s="110">
        <v>0</v>
      </c>
      <c r="G29" s="110">
        <v>0</v>
      </c>
      <c r="H29" s="110">
        <v>0</v>
      </c>
      <c r="I29" s="116">
        <v>0</v>
      </c>
      <c r="J29" s="119">
        <f>SUM(D29:I29)</f>
        <v>106</v>
      </c>
    </row>
    <row r="30" spans="2:10" ht="12.75" thickBot="1">
      <c r="B30" s="246" t="str">
        <f>'knižničný fond'!B30</f>
        <v>Neprofesionálne knižnice</v>
      </c>
      <c r="C30" s="247"/>
      <c r="D30" s="247"/>
      <c r="E30" s="247"/>
      <c r="F30" s="247"/>
      <c r="G30" s="247"/>
      <c r="H30" s="247"/>
      <c r="I30" s="247"/>
      <c r="J30" s="248"/>
    </row>
    <row r="31" spans="2:10" ht="12">
      <c r="B31" s="118" t="str">
        <f>+'knižničný fond'!B31</f>
        <v>1.</v>
      </c>
      <c r="C31" s="112" t="str">
        <f>'knižničný fond'!C31</f>
        <v>Bukovce</v>
      </c>
      <c r="D31" s="4">
        <v>0</v>
      </c>
      <c r="E31" s="110">
        <v>0</v>
      </c>
      <c r="F31" s="110">
        <v>0</v>
      </c>
      <c r="G31" s="110">
        <v>0</v>
      </c>
      <c r="H31" s="110">
        <v>0</v>
      </c>
      <c r="I31" s="116">
        <v>0</v>
      </c>
      <c r="J31" s="119">
        <f aca="true" t="shared" si="4" ref="J31:J40">SUM(D31:I31)</f>
        <v>0</v>
      </c>
    </row>
    <row r="32" spans="2:10" ht="12">
      <c r="B32" s="121" t="str">
        <f>+'knižničný fond'!B32</f>
        <v>2.</v>
      </c>
      <c r="C32" s="112" t="str">
        <f>'knižničný fond'!C32</f>
        <v>Duplín</v>
      </c>
      <c r="D32" s="14">
        <v>0</v>
      </c>
      <c r="E32" s="70">
        <v>0</v>
      </c>
      <c r="F32" s="70">
        <v>0</v>
      </c>
      <c r="G32" s="70">
        <v>0</v>
      </c>
      <c r="H32" s="70">
        <v>0</v>
      </c>
      <c r="I32" s="120">
        <v>0</v>
      </c>
      <c r="J32" s="122">
        <f t="shared" si="4"/>
        <v>0</v>
      </c>
    </row>
    <row r="33" spans="2:10" ht="12">
      <c r="B33" s="121" t="str">
        <f>+'knižničný fond'!B33</f>
        <v>3.</v>
      </c>
      <c r="C33" s="112" t="str">
        <f>'knižničný fond'!C33</f>
        <v>Turany nad Ondavou</v>
      </c>
      <c r="D33" s="14">
        <v>0</v>
      </c>
      <c r="E33" s="70">
        <v>0</v>
      </c>
      <c r="F33" s="70">
        <v>0</v>
      </c>
      <c r="G33" s="70">
        <v>0</v>
      </c>
      <c r="H33" s="70">
        <v>0</v>
      </c>
      <c r="I33" s="120">
        <v>0</v>
      </c>
      <c r="J33" s="122">
        <f t="shared" si="4"/>
        <v>0</v>
      </c>
    </row>
    <row r="34" spans="2:10" ht="12">
      <c r="B34" s="121" t="str">
        <f>+'knižničný fond'!B34</f>
        <v>4.</v>
      </c>
      <c r="C34" s="112">
        <f>'knižničný fond'!C34</f>
        <v>0</v>
      </c>
      <c r="D34" s="14">
        <v>0</v>
      </c>
      <c r="E34" s="70">
        <v>0</v>
      </c>
      <c r="F34" s="70">
        <v>0</v>
      </c>
      <c r="G34" s="70">
        <v>0</v>
      </c>
      <c r="H34" s="70">
        <v>0</v>
      </c>
      <c r="I34" s="120">
        <v>0</v>
      </c>
      <c r="J34" s="122">
        <f t="shared" si="4"/>
        <v>0</v>
      </c>
    </row>
    <row r="35" spans="2:10" ht="12">
      <c r="B35" s="121" t="str">
        <f>+'knižničný fond'!B35</f>
        <v>5.</v>
      </c>
      <c r="C35" s="112">
        <f>'knižničný fond'!C35</f>
        <v>0</v>
      </c>
      <c r="D35" s="14">
        <v>0</v>
      </c>
      <c r="E35" s="70">
        <v>0</v>
      </c>
      <c r="F35" s="70">
        <v>0</v>
      </c>
      <c r="G35" s="70"/>
      <c r="H35" s="70">
        <v>0</v>
      </c>
      <c r="I35" s="120">
        <v>0</v>
      </c>
      <c r="J35" s="122">
        <f t="shared" si="4"/>
        <v>0</v>
      </c>
    </row>
    <row r="36" spans="2:10" ht="12">
      <c r="B36" s="121" t="str">
        <f>+'knižničný fond'!B36</f>
        <v>6.</v>
      </c>
      <c r="C36" s="112">
        <f>'knižničný fond'!C36</f>
        <v>0</v>
      </c>
      <c r="D36" s="14"/>
      <c r="E36" s="14"/>
      <c r="F36" s="14"/>
      <c r="G36" s="14"/>
      <c r="H36" s="14"/>
      <c r="I36" s="14"/>
      <c r="J36" s="122">
        <f t="shared" si="4"/>
        <v>0</v>
      </c>
    </row>
    <row r="37" spans="2:10" ht="12">
      <c r="B37" s="121" t="str">
        <f>+'knižničný fond'!B37</f>
        <v>7.</v>
      </c>
      <c r="C37" s="112">
        <f>'knižničný fond'!C37</f>
        <v>0</v>
      </c>
      <c r="D37" s="14"/>
      <c r="E37" s="70"/>
      <c r="F37" s="70"/>
      <c r="G37" s="70"/>
      <c r="H37" s="70"/>
      <c r="I37" s="120"/>
      <c r="J37" s="122">
        <f t="shared" si="4"/>
        <v>0</v>
      </c>
    </row>
    <row r="38" spans="2:10" ht="12">
      <c r="B38" s="121" t="str">
        <f>+'knižničný fond'!B38</f>
        <v>8.</v>
      </c>
      <c r="C38" s="112">
        <f>'knižničný fond'!C38</f>
        <v>0</v>
      </c>
      <c r="D38" s="70"/>
      <c r="E38" s="70"/>
      <c r="F38" s="70"/>
      <c r="G38" s="70"/>
      <c r="H38" s="70"/>
      <c r="I38" s="70"/>
      <c r="J38" s="122">
        <f t="shared" si="4"/>
        <v>0</v>
      </c>
    </row>
    <row r="39" spans="2:10" ht="12">
      <c r="B39" s="121" t="str">
        <f>+'knižničný fond'!B39</f>
        <v>9.</v>
      </c>
      <c r="C39" s="112">
        <f>'knižničný fond'!C39</f>
        <v>0</v>
      </c>
      <c r="D39" s="70"/>
      <c r="E39" s="70"/>
      <c r="F39" s="70"/>
      <c r="G39" s="70"/>
      <c r="H39" s="70"/>
      <c r="I39" s="70"/>
      <c r="J39" s="122">
        <f t="shared" si="4"/>
        <v>0</v>
      </c>
    </row>
    <row r="40" spans="2:10" ht="12">
      <c r="B40" s="121" t="str">
        <f>+'knižničný fond'!B40</f>
        <v>10.</v>
      </c>
      <c r="C40" s="112">
        <f>'knižničný fond'!C40</f>
        <v>0</v>
      </c>
      <c r="D40" s="14"/>
      <c r="E40" s="70"/>
      <c r="F40" s="70"/>
      <c r="G40" s="70"/>
      <c r="H40" s="70"/>
      <c r="I40" s="70"/>
      <c r="J40" s="122">
        <f t="shared" si="4"/>
        <v>0</v>
      </c>
    </row>
    <row r="41" spans="2:10" ht="12.75" thickBot="1">
      <c r="B41" s="266" t="str">
        <f>'knižničný fond'!B41</f>
        <v>SPOLU - Neprof. knižnice</v>
      </c>
      <c r="C41" s="267"/>
      <c r="D41" s="19">
        <f aca="true" t="shared" si="5" ref="D41:J41">SUM(D31:D40)</f>
        <v>0</v>
      </c>
      <c r="E41" s="113">
        <f t="shared" si="5"/>
        <v>0</v>
      </c>
      <c r="F41" s="113">
        <f t="shared" si="5"/>
        <v>0</v>
      </c>
      <c r="G41" s="113">
        <f t="shared" si="5"/>
        <v>0</v>
      </c>
      <c r="H41" s="113">
        <f t="shared" si="5"/>
        <v>0</v>
      </c>
      <c r="I41" s="123">
        <f t="shared" si="5"/>
        <v>0</v>
      </c>
      <c r="J41" s="124">
        <f t="shared" si="5"/>
        <v>0</v>
      </c>
    </row>
    <row r="42" spans="2:10" ht="12.75" thickBot="1">
      <c r="B42" s="264" t="str">
        <f>'knižničný fond'!B42</f>
        <v>SPOLU - okres STROPKOV</v>
      </c>
      <c r="C42" s="265"/>
      <c r="D42" s="23">
        <f aca="true" t="shared" si="6" ref="D42:J42">SUM(D29+D41)</f>
        <v>86</v>
      </c>
      <c r="E42" s="114">
        <f t="shared" si="6"/>
        <v>20</v>
      </c>
      <c r="F42" s="114">
        <f t="shared" si="6"/>
        <v>0</v>
      </c>
      <c r="G42" s="114">
        <f t="shared" si="6"/>
        <v>0</v>
      </c>
      <c r="H42" s="114">
        <f t="shared" si="6"/>
        <v>0</v>
      </c>
      <c r="I42" s="125">
        <f t="shared" si="6"/>
        <v>0</v>
      </c>
      <c r="J42" s="126">
        <f t="shared" si="6"/>
        <v>106</v>
      </c>
    </row>
  </sheetData>
  <sheetProtection/>
  <mergeCells count="21">
    <mergeCell ref="B25:C25"/>
    <mergeCell ref="G2:G6"/>
    <mergeCell ref="B30:J30"/>
    <mergeCell ref="B42:C42"/>
    <mergeCell ref="B7:J7"/>
    <mergeCell ref="B9:J9"/>
    <mergeCell ref="B14:J14"/>
    <mergeCell ref="B24:C24"/>
    <mergeCell ref="B27:J27"/>
    <mergeCell ref="B41:C41"/>
    <mergeCell ref="B13:C13"/>
    <mergeCell ref="B28:J28"/>
    <mergeCell ref="D2:D6"/>
    <mergeCell ref="B2:C6"/>
    <mergeCell ref="I2:I6"/>
    <mergeCell ref="B11:J11"/>
    <mergeCell ref="B26:J26"/>
    <mergeCell ref="H2:H6"/>
    <mergeCell ref="E2:E6"/>
    <mergeCell ref="J2:J6"/>
    <mergeCell ref="F2:F6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41"/>
  <dimension ref="B2:R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29" sqref="P29"/>
    </sheetView>
  </sheetViews>
  <sheetFormatPr defaultColWidth="9.00390625" defaultRowHeight="12.75"/>
  <cols>
    <col min="1" max="1" width="2.625" style="29" customWidth="1"/>
    <col min="2" max="2" width="3.375" style="29" customWidth="1"/>
    <col min="3" max="3" width="21.00390625" style="29" customWidth="1"/>
    <col min="4" max="4" width="11.375" style="29" customWidth="1"/>
    <col min="5" max="13" width="13.00390625" style="29" customWidth="1"/>
    <col min="14" max="14" width="15.25390625" style="29" customWidth="1"/>
    <col min="15" max="17" width="13.00390625" style="29" customWidth="1"/>
    <col min="18" max="16384" width="9.125" style="29" customWidth="1"/>
  </cols>
  <sheetData>
    <row r="1" ht="12.75" thickBot="1"/>
    <row r="2" spans="2:18" ht="12.75" customHeight="1">
      <c r="B2" s="251" t="s">
        <v>0</v>
      </c>
      <c r="C2" s="252"/>
      <c r="D2" s="268" t="s">
        <v>145</v>
      </c>
      <c r="E2" s="269"/>
      <c r="F2" s="261" t="s">
        <v>147</v>
      </c>
      <c r="G2" s="261" t="s">
        <v>269</v>
      </c>
      <c r="H2" s="261" t="s">
        <v>270</v>
      </c>
      <c r="I2" s="261" t="s">
        <v>148</v>
      </c>
      <c r="J2" s="261" t="s">
        <v>149</v>
      </c>
      <c r="K2" s="261" t="s">
        <v>150</v>
      </c>
      <c r="L2" s="261" t="s">
        <v>151</v>
      </c>
      <c r="M2" s="261" t="s">
        <v>152</v>
      </c>
      <c r="N2" s="261" t="s">
        <v>153</v>
      </c>
      <c r="O2" s="261" t="s">
        <v>154</v>
      </c>
      <c r="P2" s="261" t="s">
        <v>155</v>
      </c>
      <c r="Q2" s="261" t="s">
        <v>156</v>
      </c>
      <c r="R2" s="259" t="s">
        <v>12</v>
      </c>
    </row>
    <row r="3" spans="2:18" ht="12.75" customHeight="1">
      <c r="B3" s="253"/>
      <c r="C3" s="254"/>
      <c r="D3" s="270" t="s">
        <v>7</v>
      </c>
      <c r="E3" s="270" t="s">
        <v>146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0"/>
    </row>
    <row r="4" spans="2:18" ht="12.75" customHeight="1">
      <c r="B4" s="253"/>
      <c r="C4" s="254"/>
      <c r="D4" s="271"/>
      <c r="E4" s="271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0"/>
    </row>
    <row r="5" spans="2:18" ht="12">
      <c r="B5" s="253"/>
      <c r="C5" s="254"/>
      <c r="D5" s="271"/>
      <c r="E5" s="271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0"/>
    </row>
    <row r="6" spans="2:18" ht="24" customHeight="1" thickBot="1">
      <c r="B6" s="253"/>
      <c r="C6" s="254"/>
      <c r="D6" s="271"/>
      <c r="E6" s="271"/>
      <c r="F6" s="263"/>
      <c r="G6" s="263"/>
      <c r="H6" s="263"/>
      <c r="I6" s="262"/>
      <c r="J6" s="263"/>
      <c r="K6" s="262"/>
      <c r="L6" s="263"/>
      <c r="M6" s="263"/>
      <c r="N6" s="262"/>
      <c r="O6" s="262"/>
      <c r="P6" s="263"/>
      <c r="Q6" s="263"/>
      <c r="R6" s="260"/>
    </row>
    <row r="7" spans="2:18" ht="12.75" thickBot="1">
      <c r="B7" s="246" t="str">
        <f>'knižničný fond'!B7</f>
        <v>Okres SVIDNÍK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8"/>
    </row>
    <row r="8" spans="2:18" ht="12.75" thickBot="1">
      <c r="B8" s="115" t="str">
        <f>+'knižničný fond'!B8</f>
        <v>1.</v>
      </c>
      <c r="C8" s="109" t="str">
        <f>'knižničný fond'!C8</f>
        <v>Svidník</v>
      </c>
      <c r="D8" s="110">
        <v>21</v>
      </c>
      <c r="E8" s="110">
        <v>9</v>
      </c>
      <c r="F8" s="116">
        <v>1</v>
      </c>
      <c r="G8" s="116">
        <v>5911</v>
      </c>
      <c r="H8" s="116">
        <v>1</v>
      </c>
      <c r="I8" s="116">
        <v>0</v>
      </c>
      <c r="J8" s="116">
        <v>1</v>
      </c>
      <c r="K8" s="116">
        <v>0</v>
      </c>
      <c r="L8" s="116">
        <v>1465</v>
      </c>
      <c r="M8" s="116">
        <v>0</v>
      </c>
      <c r="N8" s="116">
        <v>0</v>
      </c>
      <c r="O8" s="116">
        <v>0</v>
      </c>
      <c r="P8" s="116">
        <v>0</v>
      </c>
      <c r="Q8" s="116">
        <v>96</v>
      </c>
      <c r="R8" s="117">
        <f>SUM(D8:Q8)</f>
        <v>7505</v>
      </c>
    </row>
    <row r="9" spans="2:18" ht="12.75" thickBot="1">
      <c r="B9" s="210" t="str">
        <f>'knižničný fond'!B9</f>
        <v>Mestské knižnice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8"/>
    </row>
    <row r="10" spans="2:18" ht="12.75" thickBot="1">
      <c r="B10" s="39" t="str">
        <f>+'knižničný fond'!B10</f>
        <v>1.</v>
      </c>
      <c r="C10" s="11" t="str">
        <f>'knižničný fond'!C10</f>
        <v>Giraltovce</v>
      </c>
      <c r="D10" s="127">
        <v>10</v>
      </c>
      <c r="E10" s="127">
        <v>8</v>
      </c>
      <c r="F10" s="128">
        <v>0</v>
      </c>
      <c r="G10" s="128">
        <v>0</v>
      </c>
      <c r="H10" s="128">
        <v>1</v>
      </c>
      <c r="I10" s="128">
        <v>1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19">
        <f>SUM(D10:Q10)</f>
        <v>20</v>
      </c>
    </row>
    <row r="11" spans="2:18" ht="12.75" thickBot="1">
      <c r="B11" s="246" t="str">
        <f>'knižničný fond'!B9</f>
        <v>Mestské knižnice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8"/>
    </row>
    <row r="12" spans="2:18" ht="12">
      <c r="B12" s="39" t="str">
        <f>+'knižničný fond'!B12</f>
        <v>1.</v>
      </c>
      <c r="C12" s="11" t="str">
        <f>'knižničný fond'!C12</f>
        <v>Okrúhle</v>
      </c>
      <c r="D12" s="127">
        <v>1</v>
      </c>
      <c r="E12" s="127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19">
        <f>SUM(D12:Q12)</f>
        <v>1</v>
      </c>
    </row>
    <row r="13" spans="2:18" ht="12.75" thickBot="1">
      <c r="B13" s="266" t="str">
        <f>'knižničný fond'!B13</f>
        <v>SPOLU - Prof. knižnice</v>
      </c>
      <c r="C13" s="267"/>
      <c r="D13" s="113">
        <f aca="true" t="shared" si="0" ref="D13:R13">SUM(D12:D12)</f>
        <v>1</v>
      </c>
      <c r="E13" s="113">
        <f t="shared" si="0"/>
        <v>0</v>
      </c>
      <c r="F13" s="123">
        <f t="shared" si="0"/>
        <v>0</v>
      </c>
      <c r="G13" s="123">
        <f t="shared" si="0"/>
        <v>0</v>
      </c>
      <c r="H13" s="123">
        <f t="shared" si="0"/>
        <v>0</v>
      </c>
      <c r="I13" s="123">
        <f t="shared" si="0"/>
        <v>0</v>
      </c>
      <c r="J13" s="123">
        <f t="shared" si="0"/>
        <v>0</v>
      </c>
      <c r="K13" s="123">
        <f t="shared" si="0"/>
        <v>0</v>
      </c>
      <c r="L13" s="123">
        <f t="shared" si="0"/>
        <v>0</v>
      </c>
      <c r="M13" s="123">
        <f t="shared" si="0"/>
        <v>0</v>
      </c>
      <c r="N13" s="123">
        <f t="shared" si="0"/>
        <v>0</v>
      </c>
      <c r="O13" s="123">
        <f t="shared" si="0"/>
        <v>0</v>
      </c>
      <c r="P13" s="123">
        <f t="shared" si="0"/>
        <v>0</v>
      </c>
      <c r="Q13" s="123">
        <f t="shared" si="0"/>
        <v>0</v>
      </c>
      <c r="R13" s="124">
        <f t="shared" si="0"/>
        <v>1</v>
      </c>
    </row>
    <row r="14" spans="2:18" ht="12.75" thickBot="1">
      <c r="B14" s="246" t="str">
        <f>'knižničný fond'!B14</f>
        <v>Neprofesionálne knižnice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8"/>
    </row>
    <row r="15" spans="2:18" ht="12">
      <c r="B15" s="121" t="str">
        <f>+'knižničný fond'!B15</f>
        <v>1.</v>
      </c>
      <c r="C15" s="112" t="str">
        <f>'knižničný fond'!C15</f>
        <v>Kalnište</v>
      </c>
      <c r="D15" s="70">
        <v>1</v>
      </c>
      <c r="E15" s="7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2">
        <f aca="true" t="shared" si="1" ref="R15:R23">SUM(D15:Q15)</f>
        <v>1</v>
      </c>
    </row>
    <row r="16" spans="2:18" ht="12">
      <c r="B16" s="121" t="str">
        <f>+'knižničný fond'!B16</f>
        <v>2.</v>
      </c>
      <c r="C16" s="112" t="str">
        <f>'knižničný fond'!C16</f>
        <v>Kračúnovce</v>
      </c>
      <c r="D16" s="70">
        <v>0</v>
      </c>
      <c r="E16" s="7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2">
        <f t="shared" si="1"/>
        <v>0</v>
      </c>
    </row>
    <row r="17" spans="2:18" ht="12">
      <c r="B17" s="121" t="str">
        <f>+'knižničný fond'!B17</f>
        <v>3.</v>
      </c>
      <c r="C17" s="112" t="str">
        <f>'knižničný fond'!C17</f>
        <v>Krajná Bystrá</v>
      </c>
      <c r="D17" s="70">
        <v>0</v>
      </c>
      <c r="E17" s="7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2">
        <f t="shared" si="1"/>
        <v>0</v>
      </c>
    </row>
    <row r="18" spans="2:18" ht="12">
      <c r="B18" s="121" t="str">
        <f>+'knižničný fond'!B18</f>
        <v>4.</v>
      </c>
      <c r="C18" s="112" t="str">
        <f>'knižničný fond'!C18</f>
        <v>Kružlová</v>
      </c>
      <c r="D18" s="70">
        <v>1</v>
      </c>
      <c r="E18" s="70">
        <v>0</v>
      </c>
      <c r="F18" s="120">
        <v>0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2">
        <f t="shared" si="1"/>
        <v>2</v>
      </c>
    </row>
    <row r="19" spans="2:18" ht="12">
      <c r="B19" s="121" t="str">
        <f>+'knižničný fond'!B19</f>
        <v>5.</v>
      </c>
      <c r="C19" s="112" t="str">
        <f>'knižničný fond'!C19</f>
        <v>Ladomirová</v>
      </c>
      <c r="D19" s="70">
        <v>0</v>
      </c>
      <c r="E19" s="7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2">
        <f t="shared" si="1"/>
        <v>0</v>
      </c>
    </row>
    <row r="20" spans="2:18" ht="12">
      <c r="B20" s="121" t="str">
        <f>+'knižničný fond'!B20</f>
        <v>6.</v>
      </c>
      <c r="C20" s="112" t="str">
        <f>'knižničný fond'!C20</f>
        <v>Rakovčík</v>
      </c>
      <c r="D20" s="70">
        <v>0</v>
      </c>
      <c r="E20" s="7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2">
        <f t="shared" si="1"/>
        <v>0</v>
      </c>
    </row>
    <row r="21" spans="2:18" ht="12">
      <c r="B21" s="121" t="str">
        <f>+'knižničný fond'!B21</f>
        <v>7.</v>
      </c>
      <c r="C21" s="112" t="str">
        <f>'knižničný fond'!C21</f>
        <v>Soboš</v>
      </c>
      <c r="D21" s="70">
        <v>0</v>
      </c>
      <c r="E21" s="7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2">
        <f t="shared" si="1"/>
        <v>0</v>
      </c>
    </row>
    <row r="22" spans="2:18" ht="12">
      <c r="B22" s="121" t="str">
        <f>+'knižničný fond'!B22</f>
        <v>8.</v>
      </c>
      <c r="C22" s="112" t="str">
        <f>'knižničný fond'!C22</f>
        <v>Vyšný Mirošov</v>
      </c>
      <c r="D22" s="70">
        <v>0</v>
      </c>
      <c r="E22" s="7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2">
        <f t="shared" si="1"/>
        <v>0</v>
      </c>
    </row>
    <row r="23" spans="2:18" ht="12">
      <c r="B23" s="121" t="str">
        <f>+'knižničný fond'!B23</f>
        <v>9.</v>
      </c>
      <c r="C23" s="149"/>
      <c r="D23" s="70"/>
      <c r="E23" s="7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2">
        <f t="shared" si="1"/>
        <v>0</v>
      </c>
    </row>
    <row r="24" spans="2:18" ht="12.75" thickBot="1">
      <c r="B24" s="266" t="str">
        <f>'knižničný fond'!B24</f>
        <v>SPOLU - Neprof. knižnice</v>
      </c>
      <c r="C24" s="267"/>
      <c r="D24" s="113">
        <f aca="true" t="shared" si="2" ref="D24:R24">SUM(D15:D23)</f>
        <v>2</v>
      </c>
      <c r="E24" s="113">
        <f t="shared" si="2"/>
        <v>0</v>
      </c>
      <c r="F24" s="123">
        <f>SUM(F15:F23)</f>
        <v>0</v>
      </c>
      <c r="G24" s="123">
        <f>SUM(G15:G23)</f>
        <v>0</v>
      </c>
      <c r="H24" s="123">
        <f>SUM(H15:H23)</f>
        <v>1</v>
      </c>
      <c r="I24" s="123">
        <f t="shared" si="2"/>
        <v>0</v>
      </c>
      <c r="J24" s="123">
        <f t="shared" si="2"/>
        <v>0</v>
      </c>
      <c r="K24" s="123">
        <f t="shared" si="2"/>
        <v>0</v>
      </c>
      <c r="L24" s="123">
        <f t="shared" si="2"/>
        <v>0</v>
      </c>
      <c r="M24" s="123">
        <f t="shared" si="2"/>
        <v>0</v>
      </c>
      <c r="N24" s="123">
        <f t="shared" si="2"/>
        <v>0</v>
      </c>
      <c r="O24" s="123">
        <f t="shared" si="2"/>
        <v>0</v>
      </c>
      <c r="P24" s="123">
        <f t="shared" si="2"/>
        <v>0</v>
      </c>
      <c r="Q24" s="123">
        <f t="shared" si="2"/>
        <v>0</v>
      </c>
      <c r="R24" s="124">
        <f t="shared" si="2"/>
        <v>3</v>
      </c>
    </row>
    <row r="25" spans="2:18" ht="12.75" thickBot="1">
      <c r="B25" s="264" t="str">
        <f>'knižničný fond'!B25</f>
        <v>SPOLU - okr. Svidník</v>
      </c>
      <c r="C25" s="265"/>
      <c r="D25" s="114">
        <f>SUM(D8+D10+D13+D24)</f>
        <v>34</v>
      </c>
      <c r="E25" s="114">
        <f>SUM(E8+E10+E13+E24)</f>
        <v>17</v>
      </c>
      <c r="F25" s="125">
        <f>SUM(F8+F10+F13+F24)</f>
        <v>1</v>
      </c>
      <c r="G25" s="125">
        <f>SUM(G8+G10+G13+G24)</f>
        <v>5911</v>
      </c>
      <c r="H25" s="125">
        <f>SUM(H8+H10+H13+H24)</f>
        <v>3</v>
      </c>
      <c r="I25" s="125">
        <f aca="true" t="shared" si="3" ref="I25:R25">SUM(I8+I10+I13+I24)</f>
        <v>1</v>
      </c>
      <c r="J25" s="125">
        <f t="shared" si="3"/>
        <v>1</v>
      </c>
      <c r="K25" s="125">
        <f t="shared" si="3"/>
        <v>0</v>
      </c>
      <c r="L25" s="125">
        <f t="shared" si="3"/>
        <v>1465</v>
      </c>
      <c r="M25" s="125">
        <f t="shared" si="3"/>
        <v>0</v>
      </c>
      <c r="N25" s="125">
        <f t="shared" si="3"/>
        <v>0</v>
      </c>
      <c r="O25" s="125">
        <f t="shared" si="3"/>
        <v>0</v>
      </c>
      <c r="P25" s="125">
        <f t="shared" si="3"/>
        <v>0</v>
      </c>
      <c r="Q25" s="125">
        <f t="shared" si="3"/>
        <v>96</v>
      </c>
      <c r="R25" s="126">
        <f t="shared" si="3"/>
        <v>7529</v>
      </c>
    </row>
    <row r="26" spans="2:18" ht="12.75" thickBot="1"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</row>
    <row r="27" spans="2:18" ht="12.75" thickBot="1">
      <c r="B27" s="246" t="str">
        <f>'knižničný fond'!B27</f>
        <v>Okres STROPKOV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8"/>
    </row>
    <row r="28" spans="2:18" ht="12.75" thickBot="1">
      <c r="B28" s="246" t="str">
        <f>'knižničný fond'!B28</f>
        <v>Mestské knižnice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8"/>
    </row>
    <row r="29" spans="2:18" ht="12.75" thickBot="1">
      <c r="B29" s="118" t="str">
        <f>+'knižničný fond'!B29</f>
        <v>1.</v>
      </c>
      <c r="C29" s="111" t="str">
        <f>'knižničný fond'!C29</f>
        <v>Stropkov</v>
      </c>
      <c r="D29" s="110">
        <v>12</v>
      </c>
      <c r="E29" s="110">
        <v>8</v>
      </c>
      <c r="F29" s="116">
        <v>0</v>
      </c>
      <c r="G29" s="116">
        <v>0</v>
      </c>
      <c r="H29" s="116">
        <v>1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9">
        <f>SUM(D29:Q29)</f>
        <v>21</v>
      </c>
    </row>
    <row r="30" spans="2:18" ht="12.75" thickBot="1">
      <c r="B30" s="246" t="str">
        <f>'knižničný fond'!B30</f>
        <v>Neprofesionálne knižnice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8"/>
    </row>
    <row r="31" spans="2:18" ht="12">
      <c r="B31" s="118" t="str">
        <f>+'knižničný fond'!B31</f>
        <v>1.</v>
      </c>
      <c r="C31" s="112" t="str">
        <f>'knižničný fond'!C31</f>
        <v>Bukovce</v>
      </c>
      <c r="D31" s="127">
        <v>0</v>
      </c>
      <c r="E31" s="127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19">
        <f aca="true" t="shared" si="4" ref="R31:R40">SUM(D31:Q31)</f>
        <v>0</v>
      </c>
    </row>
    <row r="32" spans="2:18" ht="12">
      <c r="B32" s="121" t="str">
        <f>+'knižničný fond'!B32</f>
        <v>2.</v>
      </c>
      <c r="C32" s="112" t="str">
        <f>'knižničný fond'!C32</f>
        <v>Duplín</v>
      </c>
      <c r="D32" s="70">
        <v>0</v>
      </c>
      <c r="E32" s="7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2">
        <f t="shared" si="4"/>
        <v>0</v>
      </c>
    </row>
    <row r="33" spans="2:18" ht="12">
      <c r="B33" s="121" t="str">
        <f>+'knižničný fond'!B33</f>
        <v>3.</v>
      </c>
      <c r="C33" s="112" t="str">
        <f>'knižničný fond'!C33</f>
        <v>Turany nad Ondavou</v>
      </c>
      <c r="D33" s="70">
        <v>0</v>
      </c>
      <c r="E33" s="7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2">
        <f t="shared" si="4"/>
        <v>0</v>
      </c>
    </row>
    <row r="34" spans="2:18" ht="12">
      <c r="B34" s="121" t="str">
        <f>+'knižničný fond'!B34</f>
        <v>4.</v>
      </c>
      <c r="C34" s="112">
        <f>'knižničný fond'!C34</f>
        <v>0</v>
      </c>
      <c r="D34" s="70">
        <v>0</v>
      </c>
      <c r="E34" s="7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2">
        <f t="shared" si="4"/>
        <v>0</v>
      </c>
    </row>
    <row r="35" spans="2:18" ht="12">
      <c r="B35" s="121" t="str">
        <f>+'knižničný fond'!B35</f>
        <v>5.</v>
      </c>
      <c r="C35" s="112">
        <f>'knižničný fond'!C35</f>
        <v>0</v>
      </c>
      <c r="D35" s="70">
        <v>0</v>
      </c>
      <c r="E35" s="70">
        <v>0</v>
      </c>
      <c r="F35" s="120">
        <v>0</v>
      </c>
      <c r="G35" s="120">
        <v>0</v>
      </c>
      <c r="H35" s="120"/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2">
        <f t="shared" si="4"/>
        <v>0</v>
      </c>
    </row>
    <row r="36" spans="2:18" ht="12">
      <c r="B36" s="121" t="str">
        <f>+'knižničný fond'!B36</f>
        <v>6.</v>
      </c>
      <c r="C36" s="112">
        <f>'knižničný fond'!C36</f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22">
        <f t="shared" si="4"/>
        <v>0</v>
      </c>
    </row>
    <row r="37" spans="2:18" ht="12">
      <c r="B37" s="121" t="str">
        <f>+'knižničný fond'!B37</f>
        <v>7.</v>
      </c>
      <c r="C37" s="112">
        <f>'knižničný fond'!C37</f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22">
        <f t="shared" si="4"/>
        <v>0</v>
      </c>
    </row>
    <row r="38" spans="2:18" ht="12">
      <c r="B38" s="121" t="str">
        <f>+'knižničný fond'!B38</f>
        <v>8.</v>
      </c>
      <c r="C38" s="112">
        <f>'knižničný fond'!C38</f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122">
        <f t="shared" si="4"/>
        <v>0</v>
      </c>
    </row>
    <row r="39" spans="2:18" ht="12">
      <c r="B39" s="121" t="str">
        <f>+'knižničný fond'!B39</f>
        <v>9.</v>
      </c>
      <c r="C39" s="112">
        <f>'knižničný fond'!C39</f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122">
        <f t="shared" si="4"/>
        <v>0</v>
      </c>
    </row>
    <row r="40" spans="2:18" ht="12">
      <c r="B40" s="121" t="str">
        <f>+'knižničný fond'!B40</f>
        <v>10.</v>
      </c>
      <c r="C40" s="112">
        <f>'knižničný fond'!C40</f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122">
        <f t="shared" si="4"/>
        <v>0</v>
      </c>
    </row>
    <row r="41" spans="2:18" ht="12.75" thickBot="1">
      <c r="B41" s="266" t="str">
        <f>'knižničný fond'!B41</f>
        <v>SPOLU - Neprof. knižnice</v>
      </c>
      <c r="C41" s="267"/>
      <c r="D41" s="113">
        <f aca="true" t="shared" si="5" ref="D41:R41">SUM(D31:D40)</f>
        <v>0</v>
      </c>
      <c r="E41" s="113">
        <f t="shared" si="5"/>
        <v>0</v>
      </c>
      <c r="F41" s="123">
        <f t="shared" si="5"/>
        <v>0</v>
      </c>
      <c r="G41" s="123">
        <f t="shared" si="5"/>
        <v>0</v>
      </c>
      <c r="H41" s="123">
        <f t="shared" si="5"/>
        <v>0</v>
      </c>
      <c r="I41" s="123">
        <f t="shared" si="5"/>
        <v>0</v>
      </c>
      <c r="J41" s="123">
        <f t="shared" si="5"/>
        <v>0</v>
      </c>
      <c r="K41" s="123">
        <f t="shared" si="5"/>
        <v>0</v>
      </c>
      <c r="L41" s="123">
        <f t="shared" si="5"/>
        <v>0</v>
      </c>
      <c r="M41" s="123">
        <f t="shared" si="5"/>
        <v>0</v>
      </c>
      <c r="N41" s="123">
        <f t="shared" si="5"/>
        <v>0</v>
      </c>
      <c r="O41" s="123">
        <f t="shared" si="5"/>
        <v>0</v>
      </c>
      <c r="P41" s="123">
        <f t="shared" si="5"/>
        <v>0</v>
      </c>
      <c r="Q41" s="123">
        <f t="shared" si="5"/>
        <v>0</v>
      </c>
      <c r="R41" s="124">
        <f t="shared" si="5"/>
        <v>0</v>
      </c>
    </row>
    <row r="42" spans="2:18" ht="12.75" thickBot="1">
      <c r="B42" s="264" t="str">
        <f>'knižničný fond'!B42</f>
        <v>SPOLU - okres STROPKOV</v>
      </c>
      <c r="C42" s="265"/>
      <c r="D42" s="114">
        <f aca="true" t="shared" si="6" ref="D42:R42">SUM(D29+D41)</f>
        <v>12</v>
      </c>
      <c r="E42" s="114">
        <f t="shared" si="6"/>
        <v>8</v>
      </c>
      <c r="F42" s="125">
        <f t="shared" si="6"/>
        <v>0</v>
      </c>
      <c r="G42" s="125">
        <f t="shared" si="6"/>
        <v>0</v>
      </c>
      <c r="H42" s="125">
        <f t="shared" si="6"/>
        <v>1</v>
      </c>
      <c r="I42" s="125">
        <f t="shared" si="6"/>
        <v>0</v>
      </c>
      <c r="J42" s="125">
        <f t="shared" si="6"/>
        <v>0</v>
      </c>
      <c r="K42" s="125">
        <f t="shared" si="6"/>
        <v>0</v>
      </c>
      <c r="L42" s="125">
        <f t="shared" si="6"/>
        <v>0</v>
      </c>
      <c r="M42" s="125">
        <f t="shared" si="6"/>
        <v>0</v>
      </c>
      <c r="N42" s="125">
        <f t="shared" si="6"/>
        <v>0</v>
      </c>
      <c r="O42" s="125">
        <f t="shared" si="6"/>
        <v>0</v>
      </c>
      <c r="P42" s="125">
        <f t="shared" si="6"/>
        <v>0</v>
      </c>
      <c r="Q42" s="125">
        <f t="shared" si="6"/>
        <v>0</v>
      </c>
      <c r="R42" s="126">
        <f t="shared" si="6"/>
        <v>21</v>
      </c>
    </row>
  </sheetData>
  <sheetProtection/>
  <mergeCells count="30">
    <mergeCell ref="M2:M6"/>
    <mergeCell ref="N2:N6"/>
    <mergeCell ref="E3:E6"/>
    <mergeCell ref="F2:F6"/>
    <mergeCell ref="I2:I6"/>
    <mergeCell ref="J2:J6"/>
    <mergeCell ref="K2:K6"/>
    <mergeCell ref="L2:L6"/>
    <mergeCell ref="G2:G6"/>
    <mergeCell ref="H2:H6"/>
    <mergeCell ref="R2:R6"/>
    <mergeCell ref="Q2:Q6"/>
    <mergeCell ref="B41:C41"/>
    <mergeCell ref="D2:E2"/>
    <mergeCell ref="O2:O6"/>
    <mergeCell ref="B7:R7"/>
    <mergeCell ref="B11:R11"/>
    <mergeCell ref="B2:C6"/>
    <mergeCell ref="D3:D6"/>
    <mergeCell ref="B9:R9"/>
    <mergeCell ref="B13:C13"/>
    <mergeCell ref="P2:P6"/>
    <mergeCell ref="B42:C42"/>
    <mergeCell ref="B14:R14"/>
    <mergeCell ref="B26:R26"/>
    <mergeCell ref="B24:C24"/>
    <mergeCell ref="B25:C25"/>
    <mergeCell ref="B30:R30"/>
    <mergeCell ref="B27:R27"/>
    <mergeCell ref="B28:R28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5"/>
  <dimension ref="A2:AR137"/>
  <sheetViews>
    <sheetView tabSelected="1" zoomScalePageLayoutView="0" workbookViewId="0" topLeftCell="A2">
      <pane xSplit="3" ySplit="5" topLeftCell="V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25" sqref="T25"/>
    </sheetView>
  </sheetViews>
  <sheetFormatPr defaultColWidth="11.00390625" defaultRowHeight="12.75"/>
  <cols>
    <col min="1" max="1" width="3.00390625" style="28" customWidth="1"/>
    <col min="2" max="2" width="4.125" style="28" customWidth="1"/>
    <col min="3" max="3" width="18.75390625" style="28" customWidth="1"/>
    <col min="4" max="7" width="11.00390625" style="29" customWidth="1"/>
    <col min="8" max="8" width="12.00390625" style="29" customWidth="1"/>
    <col min="9" max="19" width="11.00390625" style="29" customWidth="1"/>
    <col min="20" max="20" width="14.375" style="28" customWidth="1"/>
    <col min="21" max="37" width="11.00390625" style="28" customWidth="1"/>
    <col min="38" max="38" width="11.25390625" style="28" customWidth="1"/>
    <col min="39" max="39" width="11.00390625" style="28" customWidth="1"/>
    <col min="40" max="40" width="12.875" style="29" customWidth="1"/>
    <col min="41" max="41" width="13.25390625" style="28" customWidth="1"/>
    <col min="42" max="16384" width="11.00390625" style="28" customWidth="1"/>
  </cols>
  <sheetData>
    <row r="1" ht="12.75" thickBot="1"/>
    <row r="2" spans="2:41" ht="24" customHeight="1">
      <c r="B2" s="242" t="s">
        <v>0</v>
      </c>
      <c r="C2" s="243"/>
      <c r="D2" s="249" t="s">
        <v>83</v>
      </c>
      <c r="E2" s="294" t="s">
        <v>258</v>
      </c>
      <c r="F2" s="258" t="s">
        <v>132</v>
      </c>
      <c r="G2" s="294" t="s">
        <v>257</v>
      </c>
      <c r="H2" s="282" t="s">
        <v>259</v>
      </c>
      <c r="I2" s="283"/>
      <c r="J2" s="283"/>
      <c r="K2" s="283"/>
      <c r="L2" s="283"/>
      <c r="M2" s="283"/>
      <c r="N2" s="283"/>
      <c r="O2" s="283"/>
      <c r="P2" s="279" t="s">
        <v>263</v>
      </c>
      <c r="Q2" s="270" t="s">
        <v>262</v>
      </c>
      <c r="R2" s="279" t="s">
        <v>264</v>
      </c>
      <c r="S2" s="270" t="s">
        <v>262</v>
      </c>
      <c r="T2" s="285" t="s">
        <v>139</v>
      </c>
      <c r="U2" s="241" t="s">
        <v>141</v>
      </c>
      <c r="V2" s="293"/>
      <c r="W2" s="293"/>
      <c r="X2" s="293"/>
      <c r="Y2" s="191"/>
      <c r="Z2" s="299" t="s">
        <v>142</v>
      </c>
      <c r="AA2" s="299"/>
      <c r="AB2" s="299"/>
      <c r="AC2" s="300"/>
      <c r="AD2" s="241" t="s">
        <v>140</v>
      </c>
      <c r="AE2" s="293"/>
      <c r="AF2" s="293"/>
      <c r="AG2" s="293"/>
      <c r="AH2" s="293"/>
      <c r="AI2" s="293"/>
      <c r="AJ2" s="191"/>
      <c r="AK2" s="241" t="s">
        <v>143</v>
      </c>
      <c r="AL2" s="293"/>
      <c r="AM2" s="293"/>
      <c r="AN2" s="259" t="s">
        <v>135</v>
      </c>
      <c r="AO2" s="301" t="s">
        <v>12</v>
      </c>
    </row>
    <row r="3" spans="2:41" ht="26.25" customHeight="1" thickBot="1">
      <c r="B3" s="244"/>
      <c r="C3" s="245"/>
      <c r="D3" s="250"/>
      <c r="E3" s="271"/>
      <c r="F3" s="250"/>
      <c r="G3" s="271"/>
      <c r="H3" s="270" t="s">
        <v>129</v>
      </c>
      <c r="I3" s="270" t="s">
        <v>130</v>
      </c>
      <c r="J3" s="284" t="s">
        <v>131</v>
      </c>
      <c r="K3" s="270" t="s">
        <v>130</v>
      </c>
      <c r="L3" s="270" t="s">
        <v>260</v>
      </c>
      <c r="M3" s="270" t="s">
        <v>130</v>
      </c>
      <c r="N3" s="270" t="s">
        <v>261</v>
      </c>
      <c r="O3" s="279" t="s">
        <v>262</v>
      </c>
      <c r="P3" s="280"/>
      <c r="Q3" s="271"/>
      <c r="R3" s="280"/>
      <c r="S3" s="271"/>
      <c r="T3" s="286"/>
      <c r="U3" s="218" t="s">
        <v>7</v>
      </c>
      <c r="V3" s="216" t="s">
        <v>10</v>
      </c>
      <c r="W3" s="275"/>
      <c r="X3" s="275"/>
      <c r="Y3" s="276"/>
      <c r="Z3" s="288" t="s">
        <v>88</v>
      </c>
      <c r="AA3" s="289"/>
      <c r="AB3" s="291" t="s">
        <v>113</v>
      </c>
      <c r="AC3" s="292"/>
      <c r="AD3" s="204" t="s">
        <v>7</v>
      </c>
      <c r="AE3" s="304" t="s">
        <v>10</v>
      </c>
      <c r="AF3" s="305"/>
      <c r="AG3" s="305"/>
      <c r="AH3" s="305"/>
      <c r="AI3" s="305"/>
      <c r="AJ3" s="306"/>
      <c r="AK3" s="206" t="s">
        <v>7</v>
      </c>
      <c r="AL3" s="295" t="s">
        <v>9</v>
      </c>
      <c r="AM3" s="296"/>
      <c r="AN3" s="260"/>
      <c r="AO3" s="302"/>
    </row>
    <row r="4" spans="2:41" ht="12.75" customHeight="1">
      <c r="B4" s="244"/>
      <c r="C4" s="245"/>
      <c r="D4" s="250"/>
      <c r="E4" s="271"/>
      <c r="F4" s="250"/>
      <c r="G4" s="271"/>
      <c r="H4" s="271"/>
      <c r="I4" s="271"/>
      <c r="J4" s="262"/>
      <c r="K4" s="271"/>
      <c r="L4" s="271"/>
      <c r="M4" s="271"/>
      <c r="N4" s="271"/>
      <c r="O4" s="280"/>
      <c r="P4" s="280"/>
      <c r="Q4" s="271"/>
      <c r="R4" s="280"/>
      <c r="S4" s="271"/>
      <c r="T4" s="286"/>
      <c r="U4" s="218"/>
      <c r="V4" s="190" t="s">
        <v>85</v>
      </c>
      <c r="W4" s="190" t="s">
        <v>86</v>
      </c>
      <c r="X4" s="190" t="s">
        <v>87</v>
      </c>
      <c r="Y4" s="190" t="s">
        <v>120</v>
      </c>
      <c r="Z4" s="237" t="s">
        <v>7</v>
      </c>
      <c r="AA4" s="237" t="s">
        <v>31</v>
      </c>
      <c r="AB4" s="180" t="s">
        <v>7</v>
      </c>
      <c r="AC4" s="180" t="s">
        <v>91</v>
      </c>
      <c r="AD4" s="218"/>
      <c r="AE4" s="235" t="s">
        <v>89</v>
      </c>
      <c r="AF4" s="232"/>
      <c r="AG4" s="235" t="s">
        <v>187</v>
      </c>
      <c r="AH4" s="232"/>
      <c r="AI4" s="218" t="s">
        <v>90</v>
      </c>
      <c r="AJ4" s="218" t="s">
        <v>271</v>
      </c>
      <c r="AK4" s="218"/>
      <c r="AL4" s="190" t="s">
        <v>29</v>
      </c>
      <c r="AM4" s="204" t="s">
        <v>30</v>
      </c>
      <c r="AN4" s="260"/>
      <c r="AO4" s="302"/>
    </row>
    <row r="5" spans="2:41" ht="12.75" customHeight="1">
      <c r="B5" s="244"/>
      <c r="C5" s="245"/>
      <c r="D5" s="250"/>
      <c r="E5" s="271"/>
      <c r="F5" s="250"/>
      <c r="G5" s="271"/>
      <c r="H5" s="271"/>
      <c r="I5" s="271"/>
      <c r="J5" s="262"/>
      <c r="K5" s="271"/>
      <c r="L5" s="271"/>
      <c r="M5" s="271"/>
      <c r="N5" s="271"/>
      <c r="O5" s="280"/>
      <c r="P5" s="280"/>
      <c r="Q5" s="271"/>
      <c r="R5" s="280"/>
      <c r="S5" s="271"/>
      <c r="T5" s="286"/>
      <c r="U5" s="218"/>
      <c r="V5" s="237"/>
      <c r="W5" s="237"/>
      <c r="X5" s="237"/>
      <c r="Y5" s="237"/>
      <c r="Z5" s="237"/>
      <c r="AA5" s="237"/>
      <c r="AB5" s="237"/>
      <c r="AC5" s="237"/>
      <c r="AD5" s="218"/>
      <c r="AE5" s="207"/>
      <c r="AF5" s="209"/>
      <c r="AG5" s="207"/>
      <c r="AH5" s="209"/>
      <c r="AI5" s="237"/>
      <c r="AJ5" s="218"/>
      <c r="AK5" s="218"/>
      <c r="AL5" s="237"/>
      <c r="AM5" s="297"/>
      <c r="AN5" s="260"/>
      <c r="AO5" s="302"/>
    </row>
    <row r="6" spans="1:41" s="30" customFormat="1" ht="29.25" customHeight="1" thickBot="1">
      <c r="A6" s="28"/>
      <c r="B6" s="272"/>
      <c r="C6" s="273"/>
      <c r="D6" s="274"/>
      <c r="E6" s="278"/>
      <c r="F6" s="274"/>
      <c r="G6" s="278"/>
      <c r="H6" s="278"/>
      <c r="I6" s="278"/>
      <c r="J6" s="263"/>
      <c r="K6" s="278"/>
      <c r="L6" s="278"/>
      <c r="M6" s="278"/>
      <c r="N6" s="278"/>
      <c r="O6" s="281"/>
      <c r="P6" s="281"/>
      <c r="Q6" s="278"/>
      <c r="R6" s="281"/>
      <c r="S6" s="278"/>
      <c r="T6" s="287"/>
      <c r="U6" s="219"/>
      <c r="V6" s="277"/>
      <c r="W6" s="277"/>
      <c r="X6" s="277"/>
      <c r="Y6" s="277"/>
      <c r="Z6" s="277"/>
      <c r="AA6" s="277"/>
      <c r="AB6" s="277"/>
      <c r="AC6" s="277"/>
      <c r="AD6" s="219"/>
      <c r="AE6" s="1"/>
      <c r="AF6" s="2" t="s">
        <v>84</v>
      </c>
      <c r="AG6" s="1"/>
      <c r="AH6" s="2" t="s">
        <v>84</v>
      </c>
      <c r="AI6" s="277"/>
      <c r="AJ6" s="219"/>
      <c r="AK6" s="219"/>
      <c r="AL6" s="277"/>
      <c r="AM6" s="298"/>
      <c r="AN6" s="290"/>
      <c r="AO6" s="303"/>
    </row>
    <row r="7" spans="1:41" s="30" customFormat="1" ht="12.75" thickBot="1">
      <c r="A7" s="28"/>
      <c r="B7" s="6" t="str">
        <f>'knižničný fond'!B7</f>
        <v>Okres SVIDNÍK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  <c r="AO7" s="27"/>
    </row>
    <row r="8" spans="1:41" s="30" customFormat="1" ht="12.75" thickBot="1">
      <c r="A8" s="28"/>
      <c r="B8" s="31" t="str">
        <f>+'knižničný fond'!B8</f>
        <v>1.</v>
      </c>
      <c r="C8" s="3" t="str">
        <f>'knižničný fond'!C8</f>
        <v>Svidník</v>
      </c>
      <c r="D8" s="4">
        <v>17</v>
      </c>
      <c r="E8" s="5">
        <v>14</v>
      </c>
      <c r="F8" s="5">
        <v>11</v>
      </c>
      <c r="G8" s="5">
        <v>11</v>
      </c>
      <c r="H8" s="32">
        <v>2</v>
      </c>
      <c r="I8" s="33">
        <v>2</v>
      </c>
      <c r="J8" s="33">
        <v>6</v>
      </c>
      <c r="K8" s="32">
        <v>6</v>
      </c>
      <c r="L8" s="33">
        <v>0</v>
      </c>
      <c r="M8" s="33">
        <v>0</v>
      </c>
      <c r="N8" s="33">
        <v>3</v>
      </c>
      <c r="O8" s="33">
        <v>3</v>
      </c>
      <c r="P8" s="33">
        <v>3</v>
      </c>
      <c r="Q8" s="33">
        <v>2</v>
      </c>
      <c r="R8" s="33">
        <v>0</v>
      </c>
      <c r="S8" s="33">
        <v>0</v>
      </c>
      <c r="T8" s="155">
        <f>SUM(U8+Z8+AB8)</f>
        <v>257575</v>
      </c>
      <c r="U8" s="129">
        <f>SUM(V8:Y8)</f>
        <v>233267</v>
      </c>
      <c r="V8" s="34">
        <v>0</v>
      </c>
      <c r="W8" s="34">
        <v>233267</v>
      </c>
      <c r="X8" s="34">
        <v>0</v>
      </c>
      <c r="Y8" s="34">
        <v>0</v>
      </c>
      <c r="Z8" s="34">
        <v>12857</v>
      </c>
      <c r="AA8" s="34">
        <v>11464</v>
      </c>
      <c r="AB8" s="34">
        <v>11451</v>
      </c>
      <c r="AC8" s="34">
        <v>11451</v>
      </c>
      <c r="AD8" s="34">
        <v>263379</v>
      </c>
      <c r="AE8" s="34">
        <v>129610</v>
      </c>
      <c r="AF8" s="34">
        <v>111437</v>
      </c>
      <c r="AG8" s="34">
        <v>0</v>
      </c>
      <c r="AH8" s="34">
        <v>0</v>
      </c>
      <c r="AI8" s="34">
        <v>8358</v>
      </c>
      <c r="AJ8" s="146">
        <v>0</v>
      </c>
      <c r="AK8" s="35">
        <f aca="true" t="shared" si="0" ref="AK8:AK40">SUM(AL8:AM8)</f>
        <v>0</v>
      </c>
      <c r="AL8" s="34">
        <v>0</v>
      </c>
      <c r="AM8" s="36">
        <v>0</v>
      </c>
      <c r="AN8" s="37">
        <f>SUM(E8+G8+I8+K8+M8+O8+Q8+S8+AF8+AH8)</f>
        <v>111475</v>
      </c>
      <c r="AO8" s="38">
        <f>SUM(D8:AM8)-AN8</f>
        <v>1172721</v>
      </c>
    </row>
    <row r="9" spans="1:41" s="30" customFormat="1" ht="12.75" thickBot="1">
      <c r="A9" s="28"/>
      <c r="B9" s="6" t="str">
        <f>'knižničný fond'!B9</f>
        <v>Mestské knižnice</v>
      </c>
      <c r="C9" s="7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9"/>
      <c r="AO9" s="10"/>
    </row>
    <row r="10" spans="2:41" ht="12.75" thickBot="1">
      <c r="B10" s="39" t="str">
        <f>+'knižničný fond'!B10</f>
        <v>1.</v>
      </c>
      <c r="C10" s="11" t="str">
        <f>'knižničný fond'!C10</f>
        <v>Giraltovce</v>
      </c>
      <c r="D10" s="12">
        <v>1</v>
      </c>
      <c r="E10" s="13">
        <v>1</v>
      </c>
      <c r="F10" s="13">
        <v>1</v>
      </c>
      <c r="G10" s="13">
        <v>1</v>
      </c>
      <c r="H10" s="40">
        <v>0</v>
      </c>
      <c r="I10" s="41">
        <v>0</v>
      </c>
      <c r="J10" s="41">
        <v>1</v>
      </c>
      <c r="K10" s="40">
        <v>1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1</v>
      </c>
      <c r="S10" s="41">
        <v>1</v>
      </c>
      <c r="T10" s="151">
        <f>SUM(U10+Z10+AB10)</f>
        <v>20516</v>
      </c>
      <c r="U10" s="129">
        <f>SUM(V10:Y10)</f>
        <v>19364</v>
      </c>
      <c r="V10" s="34">
        <v>0</v>
      </c>
      <c r="W10" s="34">
        <v>0</v>
      </c>
      <c r="X10" s="34">
        <v>19364</v>
      </c>
      <c r="Y10" s="34">
        <v>0</v>
      </c>
      <c r="Z10" s="34">
        <v>352</v>
      </c>
      <c r="AA10" s="34">
        <v>352</v>
      </c>
      <c r="AB10" s="34">
        <v>800</v>
      </c>
      <c r="AC10" s="34">
        <v>0</v>
      </c>
      <c r="AD10" s="34">
        <v>20164</v>
      </c>
      <c r="AE10" s="34">
        <v>9827</v>
      </c>
      <c r="AF10" s="34">
        <v>9827</v>
      </c>
      <c r="AG10" s="34">
        <v>227</v>
      </c>
      <c r="AH10" s="34">
        <v>227</v>
      </c>
      <c r="AI10" s="34">
        <v>1118</v>
      </c>
      <c r="AJ10" s="34">
        <v>0</v>
      </c>
      <c r="AK10" s="42">
        <f t="shared" si="0"/>
        <v>0</v>
      </c>
      <c r="AL10" s="34">
        <v>0</v>
      </c>
      <c r="AM10" s="36">
        <v>0</v>
      </c>
      <c r="AN10" s="43">
        <f>SUM(E10+G10+I10+K10+M10+O10+Q10+S10+AF10+AH10)</f>
        <v>10058</v>
      </c>
      <c r="AO10" s="44">
        <f>SUM(D10:AM10)-AN10</f>
        <v>92088</v>
      </c>
    </row>
    <row r="11" spans="2:41" ht="12.75" thickBot="1">
      <c r="B11" s="6" t="str">
        <f>+'knižničný fond'!B11</f>
        <v>Profesionálne knižnice</v>
      </c>
      <c r="C11" s="7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9"/>
      <c r="AO11" s="10"/>
    </row>
    <row r="12" spans="2:41" ht="12">
      <c r="B12" s="39" t="str">
        <f>+'knižničný fond'!B12</f>
        <v>1.</v>
      </c>
      <c r="C12" s="11" t="str">
        <f>'knižničný fond'!C12</f>
        <v>Okrúhle</v>
      </c>
      <c r="D12" s="14">
        <v>1</v>
      </c>
      <c r="E12" s="15">
        <v>1</v>
      </c>
      <c r="F12" s="15">
        <v>1</v>
      </c>
      <c r="G12" s="15">
        <v>1</v>
      </c>
      <c r="H12" s="45">
        <v>0</v>
      </c>
      <c r="I12" s="46">
        <v>0</v>
      </c>
      <c r="J12" s="46">
        <v>0</v>
      </c>
      <c r="K12" s="45">
        <v>0</v>
      </c>
      <c r="L12" s="46">
        <v>0</v>
      </c>
      <c r="M12" s="46">
        <v>0</v>
      </c>
      <c r="N12" s="46">
        <v>1</v>
      </c>
      <c r="O12" s="46">
        <v>1</v>
      </c>
      <c r="P12" s="46">
        <v>0</v>
      </c>
      <c r="Q12" s="46">
        <v>0</v>
      </c>
      <c r="R12" s="46">
        <v>0</v>
      </c>
      <c r="S12" s="46">
        <v>0</v>
      </c>
      <c r="T12" s="151">
        <f>SUM(U12+Z12+AB12)</f>
        <v>4457</v>
      </c>
      <c r="U12" s="156">
        <f>SUM(V12:Y12)</f>
        <v>4457</v>
      </c>
      <c r="V12" s="47">
        <v>0</v>
      </c>
      <c r="W12" s="47">
        <v>0</v>
      </c>
      <c r="X12" s="47">
        <v>4457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4107</v>
      </c>
      <c r="AE12" s="47">
        <v>4057</v>
      </c>
      <c r="AF12" s="47">
        <v>4057</v>
      </c>
      <c r="AG12" s="47">
        <v>0</v>
      </c>
      <c r="AH12" s="47">
        <v>0</v>
      </c>
      <c r="AI12" s="47">
        <v>14</v>
      </c>
      <c r="AJ12" s="34">
        <v>0</v>
      </c>
      <c r="AK12" s="42">
        <f>SUM(AL12:AM12)</f>
        <v>0</v>
      </c>
      <c r="AL12" s="47">
        <v>0</v>
      </c>
      <c r="AM12" s="48">
        <v>0</v>
      </c>
      <c r="AN12" s="43">
        <f>SUM(E12+G12+I12+K12+M12+O12+Q12+S12+AF12+AH12)</f>
        <v>4060</v>
      </c>
      <c r="AO12" s="44">
        <f>SUM(D12:AM12)-AN12</f>
        <v>21552</v>
      </c>
    </row>
    <row r="13" spans="2:44" ht="12.75" thickBot="1">
      <c r="B13" s="17" t="str">
        <f>+'knižničný fond'!B13</f>
        <v>SPOLU - Prof. knižnice</v>
      </c>
      <c r="C13" s="18"/>
      <c r="D13" s="19">
        <f aca="true" t="shared" si="1" ref="D13:AO13">SUM(D12:D12)</f>
        <v>1</v>
      </c>
      <c r="E13" s="20">
        <f t="shared" si="1"/>
        <v>1</v>
      </c>
      <c r="F13" s="20">
        <f t="shared" si="1"/>
        <v>1</v>
      </c>
      <c r="G13" s="20">
        <f t="shared" si="1"/>
        <v>1</v>
      </c>
      <c r="H13" s="20">
        <f t="shared" si="1"/>
        <v>0</v>
      </c>
      <c r="I13" s="53">
        <f t="shared" si="1"/>
        <v>0</v>
      </c>
      <c r="J13" s="53">
        <f t="shared" si="1"/>
        <v>0</v>
      </c>
      <c r="K13" s="20">
        <f t="shared" si="1"/>
        <v>0</v>
      </c>
      <c r="L13" s="53">
        <f t="shared" si="1"/>
        <v>0</v>
      </c>
      <c r="M13" s="20">
        <f t="shared" si="1"/>
        <v>0</v>
      </c>
      <c r="N13" s="53">
        <f t="shared" si="1"/>
        <v>1</v>
      </c>
      <c r="O13" s="20">
        <f t="shared" si="1"/>
        <v>1</v>
      </c>
      <c r="P13" s="53">
        <f t="shared" si="1"/>
        <v>0</v>
      </c>
      <c r="Q13" s="20">
        <f t="shared" si="1"/>
        <v>0</v>
      </c>
      <c r="R13" s="53">
        <f t="shared" si="1"/>
        <v>0</v>
      </c>
      <c r="S13" s="20">
        <f t="shared" si="1"/>
        <v>0</v>
      </c>
      <c r="T13" s="157">
        <f t="shared" si="1"/>
        <v>4457</v>
      </c>
      <c r="U13" s="54">
        <f t="shared" si="1"/>
        <v>4457</v>
      </c>
      <c r="V13" s="54">
        <f t="shared" si="1"/>
        <v>0</v>
      </c>
      <c r="W13" s="54">
        <f t="shared" si="1"/>
        <v>0</v>
      </c>
      <c r="X13" s="54">
        <f t="shared" si="1"/>
        <v>4457</v>
      </c>
      <c r="Y13" s="54">
        <f t="shared" si="1"/>
        <v>0</v>
      </c>
      <c r="Z13" s="54">
        <f t="shared" si="1"/>
        <v>0</v>
      </c>
      <c r="AA13" s="54">
        <f t="shared" si="1"/>
        <v>0</v>
      </c>
      <c r="AB13" s="54">
        <f t="shared" si="1"/>
        <v>0</v>
      </c>
      <c r="AC13" s="54">
        <f t="shared" si="1"/>
        <v>0</v>
      </c>
      <c r="AD13" s="54">
        <f t="shared" si="1"/>
        <v>4107</v>
      </c>
      <c r="AE13" s="54">
        <f t="shared" si="1"/>
        <v>4057</v>
      </c>
      <c r="AF13" s="54">
        <f t="shared" si="1"/>
        <v>4057</v>
      </c>
      <c r="AG13" s="54">
        <f t="shared" si="1"/>
        <v>0</v>
      </c>
      <c r="AH13" s="54">
        <f t="shared" si="1"/>
        <v>0</v>
      </c>
      <c r="AI13" s="54">
        <f t="shared" si="1"/>
        <v>14</v>
      </c>
      <c r="AJ13" s="54">
        <f t="shared" si="1"/>
        <v>0</v>
      </c>
      <c r="AK13" s="54">
        <f t="shared" si="1"/>
        <v>0</v>
      </c>
      <c r="AL13" s="54">
        <f t="shared" si="1"/>
        <v>0</v>
      </c>
      <c r="AM13" s="55">
        <f t="shared" si="1"/>
        <v>0</v>
      </c>
      <c r="AN13" s="56">
        <f t="shared" si="1"/>
        <v>4060</v>
      </c>
      <c r="AO13" s="56">
        <f t="shared" si="1"/>
        <v>21552</v>
      </c>
      <c r="AR13" s="30"/>
    </row>
    <row r="14" spans="2:41" ht="12.75" thickBot="1">
      <c r="B14" s="6" t="str">
        <f>'knižničný fond'!B14</f>
        <v>Neprofesionálne knižnice</v>
      </c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9"/>
      <c r="AO14" s="10"/>
    </row>
    <row r="15" spans="2:41" ht="12">
      <c r="B15" s="49" t="str">
        <f>+'knižničný fond'!B15</f>
        <v>1.</v>
      </c>
      <c r="C15" s="16" t="str">
        <f>'knižničný fond'!C15</f>
        <v>Kalnište</v>
      </c>
      <c r="D15" s="14">
        <v>0</v>
      </c>
      <c r="E15" s="14">
        <v>0</v>
      </c>
      <c r="F15" s="14">
        <v>0</v>
      </c>
      <c r="G15" s="14">
        <v>0</v>
      </c>
      <c r="H15" s="45">
        <v>0</v>
      </c>
      <c r="I15" s="46">
        <v>0</v>
      </c>
      <c r="J15" s="46">
        <v>0</v>
      </c>
      <c r="K15" s="45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152">
        <f aca="true" t="shared" si="2" ref="T15:T23">SUM(U15+Z15+AB15)</f>
        <v>60</v>
      </c>
      <c r="U15" s="156">
        <f aca="true" t="shared" si="3" ref="U15:U23">SUM(V15:Y15)</f>
        <v>60</v>
      </c>
      <c r="V15" s="47">
        <v>0</v>
      </c>
      <c r="W15" s="47">
        <v>0</v>
      </c>
      <c r="X15" s="47">
        <v>60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60</v>
      </c>
      <c r="AE15" s="47">
        <v>0</v>
      </c>
      <c r="AF15" s="47">
        <v>0</v>
      </c>
      <c r="AG15" s="47">
        <v>0</v>
      </c>
      <c r="AH15" s="47">
        <v>0</v>
      </c>
      <c r="AI15" s="47">
        <v>55</v>
      </c>
      <c r="AJ15" s="47">
        <v>0</v>
      </c>
      <c r="AK15" s="50">
        <f t="shared" si="0"/>
        <v>0</v>
      </c>
      <c r="AL15" s="47">
        <v>0</v>
      </c>
      <c r="AM15" s="48">
        <v>0</v>
      </c>
      <c r="AN15" s="51">
        <f aca="true" t="shared" si="4" ref="AN15:AN24">SUM(E15+G15+I15+K15+M15+O15+Q15+S15+AF15+AH15)</f>
        <v>0</v>
      </c>
      <c r="AO15" s="52">
        <f aca="true" t="shared" si="5" ref="AO15:AO23">SUM(D15:AM15)-AN15</f>
        <v>295</v>
      </c>
    </row>
    <row r="16" spans="2:41" ht="12">
      <c r="B16" s="49" t="str">
        <f>+'knižničný fond'!B16</f>
        <v>2.</v>
      </c>
      <c r="C16" s="16" t="str">
        <f>'knižničný fond'!C16</f>
        <v>Kračúnovce</v>
      </c>
      <c r="D16" s="14">
        <v>0</v>
      </c>
      <c r="E16" s="15">
        <v>0</v>
      </c>
      <c r="F16" s="15">
        <v>0</v>
      </c>
      <c r="G16" s="15">
        <v>0</v>
      </c>
      <c r="H16" s="45">
        <v>0</v>
      </c>
      <c r="I16" s="46">
        <v>0</v>
      </c>
      <c r="J16" s="46">
        <v>0</v>
      </c>
      <c r="K16" s="45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0.03</v>
      </c>
      <c r="S16" s="46">
        <v>0.03</v>
      </c>
      <c r="T16" s="152">
        <f t="shared" si="2"/>
        <v>100</v>
      </c>
      <c r="U16" s="156">
        <f t="shared" si="3"/>
        <v>100</v>
      </c>
      <c r="V16" s="47">
        <v>0</v>
      </c>
      <c r="W16" s="47">
        <v>0</v>
      </c>
      <c r="X16" s="47">
        <v>100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100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50">
        <f t="shared" si="0"/>
        <v>0</v>
      </c>
      <c r="AL16" s="47">
        <v>0</v>
      </c>
      <c r="AM16" s="48">
        <v>0</v>
      </c>
      <c r="AN16" s="51">
        <f t="shared" si="4"/>
        <v>0.03</v>
      </c>
      <c r="AO16" s="52">
        <f t="shared" si="5"/>
        <v>400.03000000000003</v>
      </c>
    </row>
    <row r="17" spans="2:41" ht="12">
      <c r="B17" s="49" t="str">
        <f>+'knižničný fond'!B17</f>
        <v>3.</v>
      </c>
      <c r="C17" s="16" t="str">
        <f>'knižničný fond'!C17</f>
        <v>Krajná Bystrá</v>
      </c>
      <c r="D17" s="14">
        <v>0</v>
      </c>
      <c r="E17" s="15">
        <v>0</v>
      </c>
      <c r="F17" s="15">
        <v>0</v>
      </c>
      <c r="G17" s="15">
        <v>0</v>
      </c>
      <c r="H17" s="45">
        <v>0</v>
      </c>
      <c r="I17" s="46">
        <v>0</v>
      </c>
      <c r="J17" s="46">
        <v>0</v>
      </c>
      <c r="K17" s="45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0.03</v>
      </c>
      <c r="S17" s="46">
        <v>0.03</v>
      </c>
      <c r="T17" s="152">
        <f t="shared" si="2"/>
        <v>220</v>
      </c>
      <c r="U17" s="156">
        <f t="shared" si="3"/>
        <v>220</v>
      </c>
      <c r="V17" s="47">
        <v>0</v>
      </c>
      <c r="W17" s="47">
        <v>0</v>
      </c>
      <c r="X17" s="47">
        <v>220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220</v>
      </c>
      <c r="AE17" s="47">
        <v>0</v>
      </c>
      <c r="AF17" s="47">
        <v>0</v>
      </c>
      <c r="AG17" s="47">
        <v>20</v>
      </c>
      <c r="AH17" s="47">
        <v>20</v>
      </c>
      <c r="AI17" s="47">
        <v>0</v>
      </c>
      <c r="AJ17" s="47">
        <v>0</v>
      </c>
      <c r="AK17" s="50">
        <f t="shared" si="0"/>
        <v>0</v>
      </c>
      <c r="AL17" s="47">
        <v>0</v>
      </c>
      <c r="AM17" s="48">
        <v>0</v>
      </c>
      <c r="AN17" s="51">
        <f t="shared" si="4"/>
        <v>20.03</v>
      </c>
      <c r="AO17" s="52">
        <f t="shared" si="5"/>
        <v>900.03</v>
      </c>
    </row>
    <row r="18" spans="2:44" ht="12">
      <c r="B18" s="49" t="str">
        <f>+'knižničný fond'!B18</f>
        <v>4.</v>
      </c>
      <c r="C18" s="16" t="str">
        <f>'knižničný fond'!C18</f>
        <v>Kružlová</v>
      </c>
      <c r="D18" s="14">
        <v>0</v>
      </c>
      <c r="E18" s="15">
        <v>0</v>
      </c>
      <c r="F18" s="15">
        <v>0</v>
      </c>
      <c r="G18" s="15">
        <v>0</v>
      </c>
      <c r="H18" s="45">
        <v>0</v>
      </c>
      <c r="I18" s="46">
        <v>0</v>
      </c>
      <c r="J18" s="46">
        <v>0</v>
      </c>
      <c r="K18" s="45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0.11</v>
      </c>
      <c r="S18" s="46">
        <v>0.11</v>
      </c>
      <c r="T18" s="152">
        <f t="shared" si="2"/>
        <v>100</v>
      </c>
      <c r="U18" s="156">
        <f t="shared" si="3"/>
        <v>100</v>
      </c>
      <c r="V18" s="47">
        <v>0</v>
      </c>
      <c r="W18" s="47">
        <v>0</v>
      </c>
      <c r="X18" s="47">
        <v>100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50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50">
        <f t="shared" si="0"/>
        <v>0</v>
      </c>
      <c r="AL18" s="47">
        <v>0</v>
      </c>
      <c r="AM18" s="48">
        <v>0</v>
      </c>
      <c r="AN18" s="51">
        <f t="shared" si="4"/>
        <v>0.11</v>
      </c>
      <c r="AO18" s="52">
        <f t="shared" si="5"/>
        <v>350.11</v>
      </c>
      <c r="AR18" s="30"/>
    </row>
    <row r="19" spans="2:44" ht="12">
      <c r="B19" s="49" t="str">
        <f>+'knižničný fond'!B19</f>
        <v>5.</v>
      </c>
      <c r="C19" s="16" t="str">
        <f>'knižničný fond'!C19</f>
        <v>Ladomirová</v>
      </c>
      <c r="D19" s="14">
        <v>0.13</v>
      </c>
      <c r="E19" s="15">
        <v>0.13</v>
      </c>
      <c r="F19" s="15">
        <v>0.13</v>
      </c>
      <c r="G19" s="15">
        <v>0.13</v>
      </c>
      <c r="H19" s="45">
        <v>0</v>
      </c>
      <c r="I19" s="46">
        <v>0</v>
      </c>
      <c r="J19" s="46">
        <v>0</v>
      </c>
      <c r="K19" s="45">
        <v>0</v>
      </c>
      <c r="L19" s="46">
        <v>0</v>
      </c>
      <c r="M19" s="46">
        <v>0</v>
      </c>
      <c r="N19" s="46">
        <v>0.13</v>
      </c>
      <c r="O19" s="46">
        <v>0.13</v>
      </c>
      <c r="P19" s="46">
        <v>0</v>
      </c>
      <c r="Q19" s="46">
        <v>0</v>
      </c>
      <c r="R19" s="46">
        <v>0</v>
      </c>
      <c r="S19" s="46">
        <v>0</v>
      </c>
      <c r="T19" s="152">
        <f>SUM(U19+Z19+AB19)</f>
        <v>19</v>
      </c>
      <c r="U19" s="156">
        <f t="shared" si="3"/>
        <v>19</v>
      </c>
      <c r="V19" s="47">
        <v>0</v>
      </c>
      <c r="W19" s="47">
        <v>0</v>
      </c>
      <c r="X19" s="47">
        <v>19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52</v>
      </c>
      <c r="AE19" s="47">
        <v>1</v>
      </c>
      <c r="AF19" s="47">
        <v>1</v>
      </c>
      <c r="AG19" s="47">
        <v>0</v>
      </c>
      <c r="AH19" s="47">
        <v>0</v>
      </c>
      <c r="AI19" s="47">
        <v>19</v>
      </c>
      <c r="AJ19" s="47">
        <v>0</v>
      </c>
      <c r="AK19" s="50">
        <v>0</v>
      </c>
      <c r="AL19" s="47">
        <v>0</v>
      </c>
      <c r="AM19" s="48">
        <v>0</v>
      </c>
      <c r="AN19" s="51">
        <f t="shared" si="4"/>
        <v>1.3900000000000001</v>
      </c>
      <c r="AO19" s="52">
        <f t="shared" si="5"/>
        <v>129.39000000000001</v>
      </c>
      <c r="AR19" s="30"/>
    </row>
    <row r="20" spans="2:44" ht="12">
      <c r="B20" s="49" t="str">
        <f>+'knižničný fond'!B20</f>
        <v>6.</v>
      </c>
      <c r="C20" s="16" t="str">
        <f>'knižničný fond'!C20</f>
        <v>Rakovčík</v>
      </c>
      <c r="D20" s="14">
        <v>0</v>
      </c>
      <c r="E20" s="15">
        <v>0</v>
      </c>
      <c r="F20" s="15">
        <v>0</v>
      </c>
      <c r="G20" s="15">
        <v>0</v>
      </c>
      <c r="H20" s="45">
        <v>0</v>
      </c>
      <c r="I20" s="46">
        <v>0</v>
      </c>
      <c r="J20" s="46">
        <v>0</v>
      </c>
      <c r="K20" s="45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0.5</v>
      </c>
      <c r="S20" s="46">
        <v>0.25</v>
      </c>
      <c r="T20" s="152">
        <f t="shared" si="2"/>
        <v>100</v>
      </c>
      <c r="U20" s="156">
        <f t="shared" si="3"/>
        <v>100</v>
      </c>
      <c r="V20" s="47">
        <v>0</v>
      </c>
      <c r="W20" s="47">
        <v>0</v>
      </c>
      <c r="X20" s="47">
        <v>100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100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50">
        <f t="shared" si="0"/>
        <v>0</v>
      </c>
      <c r="AL20" s="47">
        <v>0</v>
      </c>
      <c r="AM20" s="48">
        <v>0</v>
      </c>
      <c r="AN20" s="51">
        <f t="shared" si="4"/>
        <v>0.25</v>
      </c>
      <c r="AO20" s="52">
        <f t="shared" si="5"/>
        <v>400.5</v>
      </c>
      <c r="AR20" s="30"/>
    </row>
    <row r="21" spans="2:44" ht="12">
      <c r="B21" s="49" t="str">
        <f>+'knižničný fond'!B21</f>
        <v>7.</v>
      </c>
      <c r="C21" s="16" t="str">
        <f>'knižničný fond'!C21</f>
        <v>Soboš</v>
      </c>
      <c r="D21" s="14">
        <v>0</v>
      </c>
      <c r="E21" s="15">
        <v>0</v>
      </c>
      <c r="F21" s="15">
        <v>0</v>
      </c>
      <c r="G21" s="15">
        <v>0</v>
      </c>
      <c r="H21" s="45">
        <v>0</v>
      </c>
      <c r="I21" s="46">
        <v>0</v>
      </c>
      <c r="J21" s="46">
        <v>0</v>
      </c>
      <c r="K21" s="45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0.5</v>
      </c>
      <c r="S21" s="46">
        <v>0.5</v>
      </c>
      <c r="T21" s="152">
        <v>300</v>
      </c>
      <c r="U21" s="156">
        <f t="shared" si="3"/>
        <v>300</v>
      </c>
      <c r="V21" s="47">
        <v>0</v>
      </c>
      <c r="W21" s="47">
        <v>0</v>
      </c>
      <c r="X21" s="47">
        <v>300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100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50">
        <f t="shared" si="0"/>
        <v>0</v>
      </c>
      <c r="AL21" s="47">
        <v>0</v>
      </c>
      <c r="AM21" s="48">
        <v>0</v>
      </c>
      <c r="AN21" s="51">
        <f t="shared" si="4"/>
        <v>0.5</v>
      </c>
      <c r="AO21" s="52">
        <f t="shared" si="5"/>
        <v>1000.5</v>
      </c>
      <c r="AR21" s="30"/>
    </row>
    <row r="22" spans="2:44" ht="12">
      <c r="B22" s="49" t="str">
        <f>+'knižničný fond'!B22</f>
        <v>8.</v>
      </c>
      <c r="C22" s="16" t="str">
        <f>'knižničný fond'!C22</f>
        <v>Vyšný Mirošov</v>
      </c>
      <c r="D22" s="14">
        <v>0</v>
      </c>
      <c r="E22" s="15">
        <v>0</v>
      </c>
      <c r="F22" s="15">
        <v>0</v>
      </c>
      <c r="G22" s="15">
        <v>0</v>
      </c>
      <c r="H22" s="45">
        <v>0</v>
      </c>
      <c r="I22" s="46">
        <v>0</v>
      </c>
      <c r="J22" s="46">
        <v>0</v>
      </c>
      <c r="K22" s="45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0.05</v>
      </c>
      <c r="S22" s="46">
        <v>0.05</v>
      </c>
      <c r="T22" s="152">
        <f t="shared" si="2"/>
        <v>350</v>
      </c>
      <c r="U22" s="156">
        <f t="shared" si="3"/>
        <v>345</v>
      </c>
      <c r="V22" s="47">
        <v>0</v>
      </c>
      <c r="W22" s="47">
        <v>0</v>
      </c>
      <c r="X22" s="47">
        <v>345</v>
      </c>
      <c r="Y22" s="47">
        <v>0</v>
      </c>
      <c r="Z22" s="47">
        <v>5</v>
      </c>
      <c r="AA22" s="47">
        <v>5</v>
      </c>
      <c r="AB22" s="47">
        <v>0</v>
      </c>
      <c r="AC22" s="47">
        <v>0</v>
      </c>
      <c r="AD22" s="47">
        <v>345</v>
      </c>
      <c r="AE22" s="47">
        <v>0</v>
      </c>
      <c r="AF22" s="47">
        <v>0</v>
      </c>
      <c r="AG22" s="47">
        <v>174</v>
      </c>
      <c r="AH22" s="47">
        <v>174</v>
      </c>
      <c r="AI22" s="47">
        <v>0</v>
      </c>
      <c r="AJ22" s="47">
        <v>0</v>
      </c>
      <c r="AK22" s="50">
        <f t="shared" si="0"/>
        <v>0</v>
      </c>
      <c r="AL22" s="47">
        <v>0</v>
      </c>
      <c r="AM22" s="48">
        <v>0</v>
      </c>
      <c r="AN22" s="51">
        <f t="shared" si="4"/>
        <v>174.05</v>
      </c>
      <c r="AO22" s="52">
        <f t="shared" si="5"/>
        <v>1569.05</v>
      </c>
      <c r="AR22" s="30"/>
    </row>
    <row r="23" spans="2:44" ht="12">
      <c r="B23" s="49" t="str">
        <f>+'knižničný fond'!B23</f>
        <v>9.</v>
      </c>
      <c r="C23" s="148"/>
      <c r="D23" s="14"/>
      <c r="E23" s="15"/>
      <c r="F23" s="15"/>
      <c r="G23" s="15"/>
      <c r="H23" s="45"/>
      <c r="I23" s="46"/>
      <c r="J23" s="46"/>
      <c r="K23" s="45"/>
      <c r="L23" s="46"/>
      <c r="M23" s="46"/>
      <c r="N23" s="46"/>
      <c r="O23" s="46"/>
      <c r="P23" s="46"/>
      <c r="Q23" s="46"/>
      <c r="R23" s="46"/>
      <c r="S23" s="46"/>
      <c r="T23" s="152">
        <f t="shared" si="2"/>
        <v>0</v>
      </c>
      <c r="U23" s="156">
        <f t="shared" si="3"/>
        <v>0</v>
      </c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50">
        <f t="shared" si="0"/>
        <v>0</v>
      </c>
      <c r="AL23" s="47"/>
      <c r="AM23" s="48"/>
      <c r="AN23" s="51">
        <f t="shared" si="4"/>
        <v>0</v>
      </c>
      <c r="AO23" s="52">
        <f t="shared" si="5"/>
        <v>0</v>
      </c>
      <c r="AR23" s="30"/>
    </row>
    <row r="24" spans="2:44" ht="12.75" thickBot="1">
      <c r="B24" s="17" t="str">
        <f>'knižničný fond'!B24</f>
        <v>SPOLU - Neprof. knižnice</v>
      </c>
      <c r="C24" s="18"/>
      <c r="D24" s="19">
        <f>SUM(D15:D23)</f>
        <v>0.13</v>
      </c>
      <c r="E24" s="20">
        <f aca="true" t="shared" si="6" ref="E24:S24">SUM(E15:E23)</f>
        <v>0.13</v>
      </c>
      <c r="F24" s="20">
        <f>SUM(F15:F23)</f>
        <v>0.13</v>
      </c>
      <c r="G24" s="20">
        <f t="shared" si="6"/>
        <v>0.13</v>
      </c>
      <c r="H24" s="20">
        <f t="shared" si="6"/>
        <v>0</v>
      </c>
      <c r="I24" s="53">
        <f t="shared" si="6"/>
        <v>0</v>
      </c>
      <c r="J24" s="53">
        <f t="shared" si="6"/>
        <v>0</v>
      </c>
      <c r="K24" s="20">
        <f t="shared" si="6"/>
        <v>0</v>
      </c>
      <c r="L24" s="53">
        <f t="shared" si="6"/>
        <v>0</v>
      </c>
      <c r="M24" s="20">
        <f t="shared" si="6"/>
        <v>0</v>
      </c>
      <c r="N24" s="53">
        <f t="shared" si="6"/>
        <v>0.13</v>
      </c>
      <c r="O24" s="20">
        <f t="shared" si="6"/>
        <v>0.13</v>
      </c>
      <c r="P24" s="53">
        <f t="shared" si="6"/>
        <v>0</v>
      </c>
      <c r="Q24" s="20">
        <f t="shared" si="6"/>
        <v>0</v>
      </c>
      <c r="R24" s="53">
        <f t="shared" si="6"/>
        <v>1.22</v>
      </c>
      <c r="S24" s="20">
        <f t="shared" si="6"/>
        <v>0.97</v>
      </c>
      <c r="T24" s="157">
        <f>SUM(U24+Z24+AB24)</f>
        <v>1249</v>
      </c>
      <c r="U24" s="54">
        <f aca="true" t="shared" si="7" ref="U24:AM24">SUM(U15:U23)</f>
        <v>1244</v>
      </c>
      <c r="V24" s="54">
        <f t="shared" si="7"/>
        <v>0</v>
      </c>
      <c r="W24" s="54">
        <f t="shared" si="7"/>
        <v>0</v>
      </c>
      <c r="X24" s="54">
        <f t="shared" si="7"/>
        <v>1244</v>
      </c>
      <c r="Y24" s="54">
        <f t="shared" si="7"/>
        <v>0</v>
      </c>
      <c r="Z24" s="54">
        <f t="shared" si="7"/>
        <v>5</v>
      </c>
      <c r="AA24" s="54">
        <f t="shared" si="7"/>
        <v>5</v>
      </c>
      <c r="AB24" s="54">
        <f t="shared" si="7"/>
        <v>0</v>
      </c>
      <c r="AC24" s="54">
        <f t="shared" si="7"/>
        <v>0</v>
      </c>
      <c r="AD24" s="54">
        <f t="shared" si="7"/>
        <v>1027</v>
      </c>
      <c r="AE24" s="54">
        <f t="shared" si="7"/>
        <v>1</v>
      </c>
      <c r="AF24" s="54">
        <f t="shared" si="7"/>
        <v>1</v>
      </c>
      <c r="AG24" s="54">
        <f t="shared" si="7"/>
        <v>194</v>
      </c>
      <c r="AH24" s="54">
        <f t="shared" si="7"/>
        <v>194</v>
      </c>
      <c r="AI24" s="54">
        <f>SUM(AI15:AI23)</f>
        <v>74</v>
      </c>
      <c r="AJ24" s="54">
        <f t="shared" si="7"/>
        <v>0</v>
      </c>
      <c r="AK24" s="54">
        <f t="shared" si="7"/>
        <v>0</v>
      </c>
      <c r="AL24" s="54">
        <f t="shared" si="7"/>
        <v>0</v>
      </c>
      <c r="AM24" s="55">
        <f t="shared" si="7"/>
        <v>0</v>
      </c>
      <c r="AN24" s="56">
        <f t="shared" si="4"/>
        <v>196.36</v>
      </c>
      <c r="AO24" s="56">
        <f>SUM(D24:AM24)-AN24</f>
        <v>5044.610000000001</v>
      </c>
      <c r="AR24" s="30"/>
    </row>
    <row r="25" spans="2:44" ht="12.75" thickBot="1">
      <c r="B25" s="21" t="str">
        <f>'knižničný fond'!B25</f>
        <v>SPOLU - okr. Svidník</v>
      </c>
      <c r="C25" s="22"/>
      <c r="D25" s="23">
        <f aca="true" t="shared" si="8" ref="D25:AO25">SUM(D8+D10+D13+D24)</f>
        <v>19.13</v>
      </c>
      <c r="E25" s="24">
        <f t="shared" si="8"/>
        <v>16.13</v>
      </c>
      <c r="F25" s="24">
        <f t="shared" si="8"/>
        <v>13.13</v>
      </c>
      <c r="G25" s="24">
        <f t="shared" si="8"/>
        <v>13.13</v>
      </c>
      <c r="H25" s="24">
        <f t="shared" si="8"/>
        <v>2</v>
      </c>
      <c r="I25" s="57">
        <f t="shared" si="8"/>
        <v>2</v>
      </c>
      <c r="J25" s="57">
        <f t="shared" si="8"/>
        <v>7</v>
      </c>
      <c r="K25" s="24">
        <f t="shared" si="8"/>
        <v>7</v>
      </c>
      <c r="L25" s="57">
        <f t="shared" si="8"/>
        <v>0</v>
      </c>
      <c r="M25" s="24">
        <f t="shared" si="8"/>
        <v>0</v>
      </c>
      <c r="N25" s="57">
        <f t="shared" si="8"/>
        <v>4.13</v>
      </c>
      <c r="O25" s="24">
        <f t="shared" si="8"/>
        <v>4.13</v>
      </c>
      <c r="P25" s="57">
        <f t="shared" si="8"/>
        <v>3</v>
      </c>
      <c r="Q25" s="24">
        <f t="shared" si="8"/>
        <v>2</v>
      </c>
      <c r="R25" s="57">
        <f t="shared" si="8"/>
        <v>2.2199999999999998</v>
      </c>
      <c r="S25" s="24">
        <f t="shared" si="8"/>
        <v>1.97</v>
      </c>
      <c r="T25" s="158">
        <f t="shared" si="8"/>
        <v>283797</v>
      </c>
      <c r="U25" s="58">
        <f t="shared" si="8"/>
        <v>258332</v>
      </c>
      <c r="V25" s="58">
        <f t="shared" si="8"/>
        <v>0</v>
      </c>
      <c r="W25" s="58">
        <f t="shared" si="8"/>
        <v>233267</v>
      </c>
      <c r="X25" s="58">
        <f t="shared" si="8"/>
        <v>25065</v>
      </c>
      <c r="Y25" s="58">
        <f t="shared" si="8"/>
        <v>0</v>
      </c>
      <c r="Z25" s="58">
        <f t="shared" si="8"/>
        <v>13214</v>
      </c>
      <c r="AA25" s="58">
        <f t="shared" si="8"/>
        <v>11821</v>
      </c>
      <c r="AB25" s="58">
        <f t="shared" si="8"/>
        <v>12251</v>
      </c>
      <c r="AC25" s="58">
        <f t="shared" si="8"/>
        <v>11451</v>
      </c>
      <c r="AD25" s="58">
        <f t="shared" si="8"/>
        <v>288677</v>
      </c>
      <c r="AE25" s="58">
        <f t="shared" si="8"/>
        <v>143495</v>
      </c>
      <c r="AF25" s="58">
        <f t="shared" si="8"/>
        <v>125322</v>
      </c>
      <c r="AG25" s="58">
        <f t="shared" si="8"/>
        <v>421</v>
      </c>
      <c r="AH25" s="58">
        <f t="shared" si="8"/>
        <v>421</v>
      </c>
      <c r="AI25" s="58">
        <f t="shared" si="8"/>
        <v>9564</v>
      </c>
      <c r="AJ25" s="58">
        <f t="shared" si="8"/>
        <v>0</v>
      </c>
      <c r="AK25" s="58">
        <f t="shared" si="8"/>
        <v>0</v>
      </c>
      <c r="AL25" s="58">
        <f t="shared" si="8"/>
        <v>0</v>
      </c>
      <c r="AM25" s="59">
        <f t="shared" si="8"/>
        <v>0</v>
      </c>
      <c r="AN25" s="60">
        <f t="shared" si="8"/>
        <v>125789.36</v>
      </c>
      <c r="AO25" s="60">
        <f t="shared" si="8"/>
        <v>1291405.61</v>
      </c>
      <c r="AR25" s="30"/>
    </row>
    <row r="26" spans="2:44" ht="12.75" thickBot="1">
      <c r="B26" s="61"/>
      <c r="C26" s="62"/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4"/>
      <c r="AO26" s="65"/>
      <c r="AR26" s="30"/>
    </row>
    <row r="27" spans="2:44" ht="12.75" thickBot="1">
      <c r="B27" s="6" t="str">
        <f>'knižničný fond'!B27</f>
        <v>Okres STROPKOV</v>
      </c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9"/>
      <c r="AO27" s="10"/>
      <c r="AR27" s="30"/>
    </row>
    <row r="28" spans="2:44" ht="12.75" thickBot="1">
      <c r="B28" s="6" t="str">
        <f>'knižničný fond'!B28</f>
        <v>Mestské knižnice</v>
      </c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9"/>
      <c r="AO28" s="10"/>
      <c r="AR28" s="30"/>
    </row>
    <row r="29" spans="2:44" ht="12.75" thickBot="1">
      <c r="B29" s="39" t="str">
        <f>+'knižničný fond'!B29</f>
        <v>1.</v>
      </c>
      <c r="C29" s="11" t="str">
        <f>'knižničný fond'!C29</f>
        <v>Stropkov</v>
      </c>
      <c r="D29" s="4">
        <v>5.25</v>
      </c>
      <c r="E29" s="5">
        <v>4.25</v>
      </c>
      <c r="F29" s="5">
        <v>5.25</v>
      </c>
      <c r="G29" s="5">
        <v>4.25</v>
      </c>
      <c r="H29" s="32">
        <v>0.58</v>
      </c>
      <c r="I29" s="33">
        <v>0.58</v>
      </c>
      <c r="J29" s="33">
        <v>3</v>
      </c>
      <c r="K29" s="32">
        <v>2</v>
      </c>
      <c r="L29" s="33">
        <v>0</v>
      </c>
      <c r="M29" s="33">
        <v>0</v>
      </c>
      <c r="N29" s="33">
        <v>1.67</v>
      </c>
      <c r="O29" s="33">
        <v>1.67</v>
      </c>
      <c r="P29" s="33">
        <v>0.67</v>
      </c>
      <c r="Q29" s="33">
        <v>0.67</v>
      </c>
      <c r="R29" s="33">
        <v>0</v>
      </c>
      <c r="S29" s="33">
        <v>0</v>
      </c>
      <c r="T29" s="151">
        <f>SUM(U29+Z29+AB29)</f>
        <v>64774</v>
      </c>
      <c r="U29" s="159">
        <f>SUM(V29:Y29)</f>
        <v>63862</v>
      </c>
      <c r="V29" s="34">
        <v>0</v>
      </c>
      <c r="W29" s="34">
        <v>0</v>
      </c>
      <c r="X29" s="34">
        <v>63862</v>
      </c>
      <c r="Y29" s="34">
        <v>0</v>
      </c>
      <c r="Z29" s="34">
        <v>912</v>
      </c>
      <c r="AA29" s="34">
        <v>912</v>
      </c>
      <c r="AB29" s="34">
        <v>0</v>
      </c>
      <c r="AC29" s="34">
        <v>0</v>
      </c>
      <c r="AD29" s="34">
        <v>63862</v>
      </c>
      <c r="AE29" s="34">
        <v>34379</v>
      </c>
      <c r="AF29" s="34">
        <v>27496</v>
      </c>
      <c r="AG29" s="34">
        <v>0</v>
      </c>
      <c r="AH29" s="34">
        <v>0</v>
      </c>
      <c r="AI29" s="34">
        <v>791</v>
      </c>
      <c r="AJ29" s="34">
        <v>0</v>
      </c>
      <c r="AK29" s="42">
        <f t="shared" si="0"/>
        <v>0</v>
      </c>
      <c r="AL29" s="34">
        <v>0</v>
      </c>
      <c r="AM29" s="36">
        <v>0</v>
      </c>
      <c r="AN29" s="43">
        <f>SUM(E29+G29+I29+K29+M29+O29+Q29+S29+AF29+AH29)</f>
        <v>27509.42</v>
      </c>
      <c r="AO29" s="44">
        <f>SUM(D29:AM29)-AN29</f>
        <v>293370.42</v>
      </c>
      <c r="AR29" s="30"/>
    </row>
    <row r="30" spans="2:44" ht="12.75" thickBot="1">
      <c r="B30" s="6" t="str">
        <f>'knižničný fond'!B30</f>
        <v>Neprofesionálne knižnice</v>
      </c>
      <c r="C30" s="27"/>
      <c r="D30" s="153"/>
      <c r="E30" s="154"/>
      <c r="F30" s="154"/>
      <c r="G30" s="15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7"/>
      <c r="U30" s="7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7"/>
      <c r="AL30" s="66"/>
      <c r="AM30" s="68"/>
      <c r="AN30" s="9"/>
      <c r="AO30" s="69"/>
      <c r="AR30" s="30"/>
    </row>
    <row r="31" spans="2:44" ht="12">
      <c r="B31" s="39" t="str">
        <f>+'knižničný fond'!B31</f>
        <v>1.</v>
      </c>
      <c r="C31" s="152" t="str">
        <f>'knižničný fond'!C31</f>
        <v>Bukovce</v>
      </c>
      <c r="D31" s="70">
        <v>0.08</v>
      </c>
      <c r="E31" s="15">
        <v>0.08</v>
      </c>
      <c r="F31" s="15">
        <v>0.08</v>
      </c>
      <c r="G31" s="15">
        <v>0.08</v>
      </c>
      <c r="H31" s="32">
        <v>0</v>
      </c>
      <c r="I31" s="33">
        <v>0</v>
      </c>
      <c r="J31" s="33">
        <v>0</v>
      </c>
      <c r="K31" s="32">
        <v>0</v>
      </c>
      <c r="L31" s="33">
        <v>0</v>
      </c>
      <c r="M31" s="33">
        <v>0</v>
      </c>
      <c r="N31" s="33">
        <v>0.08</v>
      </c>
      <c r="O31" s="33">
        <v>0.08</v>
      </c>
      <c r="P31" s="33">
        <v>0</v>
      </c>
      <c r="Q31" s="33">
        <v>0</v>
      </c>
      <c r="R31" s="33">
        <v>0</v>
      </c>
      <c r="S31" s="33">
        <v>0</v>
      </c>
      <c r="T31" s="151">
        <f aca="true" t="shared" si="9" ref="T31:T41">SUM(U31+Z31+AB31)</f>
        <v>227</v>
      </c>
      <c r="U31" s="159">
        <f aca="true" t="shared" si="10" ref="U31:U40">SUM(V31:Y31)</f>
        <v>227</v>
      </c>
      <c r="V31" s="34">
        <v>0</v>
      </c>
      <c r="W31" s="34">
        <v>0</v>
      </c>
      <c r="X31" s="34">
        <v>227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337</v>
      </c>
      <c r="AE31" s="34">
        <v>227</v>
      </c>
      <c r="AF31" s="34">
        <v>227</v>
      </c>
      <c r="AG31" s="34">
        <v>0</v>
      </c>
      <c r="AH31" s="34">
        <v>0</v>
      </c>
      <c r="AI31" s="34">
        <v>0</v>
      </c>
      <c r="AJ31" s="34">
        <v>0</v>
      </c>
      <c r="AK31" s="42">
        <f t="shared" si="0"/>
        <v>0</v>
      </c>
      <c r="AL31" s="34">
        <v>0</v>
      </c>
      <c r="AM31" s="36">
        <v>0</v>
      </c>
      <c r="AN31" s="43">
        <f aca="true" t="shared" si="11" ref="AN31:AN42">SUM(E31+G31+I31+K31+M31+O31+Q31+S31+AF31+AH31)</f>
        <v>227.24</v>
      </c>
      <c r="AO31" s="44">
        <f aca="true" t="shared" si="12" ref="AO31:AO42">SUM(D31:AM31)-AN31</f>
        <v>1245.24</v>
      </c>
      <c r="AR31" s="30"/>
    </row>
    <row r="32" spans="2:44" ht="12">
      <c r="B32" s="49" t="str">
        <f>+'knižničný fond'!B32</f>
        <v>2.</v>
      </c>
      <c r="C32" s="152" t="str">
        <f>'knižničný fond'!C32</f>
        <v>Duplín</v>
      </c>
      <c r="D32" s="70">
        <v>0.05</v>
      </c>
      <c r="E32" s="15">
        <v>0.05</v>
      </c>
      <c r="F32" s="15">
        <v>0.05</v>
      </c>
      <c r="G32" s="15">
        <v>0.05</v>
      </c>
      <c r="H32" s="45">
        <v>0</v>
      </c>
      <c r="I32" s="46">
        <v>0</v>
      </c>
      <c r="J32" s="46">
        <v>0</v>
      </c>
      <c r="K32" s="45">
        <v>0</v>
      </c>
      <c r="L32" s="46">
        <v>0</v>
      </c>
      <c r="M32" s="46">
        <v>0</v>
      </c>
      <c r="N32" s="46">
        <v>0.05</v>
      </c>
      <c r="O32" s="46">
        <v>0.05</v>
      </c>
      <c r="P32" s="46">
        <v>0</v>
      </c>
      <c r="Q32" s="46">
        <v>0</v>
      </c>
      <c r="R32" s="46">
        <v>0</v>
      </c>
      <c r="S32" s="46">
        <v>0</v>
      </c>
      <c r="T32" s="152">
        <f t="shared" si="9"/>
        <v>139</v>
      </c>
      <c r="U32" s="156">
        <f t="shared" si="10"/>
        <v>132</v>
      </c>
      <c r="V32" s="47">
        <v>0</v>
      </c>
      <c r="W32" s="47">
        <v>0</v>
      </c>
      <c r="X32" s="47">
        <v>132</v>
      </c>
      <c r="Y32" s="47">
        <v>0</v>
      </c>
      <c r="Z32" s="47">
        <v>7</v>
      </c>
      <c r="AA32" s="47">
        <v>7</v>
      </c>
      <c r="AB32" s="47">
        <v>0</v>
      </c>
      <c r="AC32" s="47">
        <v>0</v>
      </c>
      <c r="AD32" s="47">
        <v>232</v>
      </c>
      <c r="AE32" s="47">
        <v>132</v>
      </c>
      <c r="AF32" s="47">
        <v>132</v>
      </c>
      <c r="AG32" s="47">
        <v>0</v>
      </c>
      <c r="AH32" s="47">
        <v>0</v>
      </c>
      <c r="AI32" s="47">
        <v>0</v>
      </c>
      <c r="AJ32" s="47">
        <v>0</v>
      </c>
      <c r="AK32" s="50">
        <v>0</v>
      </c>
      <c r="AL32" s="47">
        <v>0</v>
      </c>
      <c r="AM32" s="48">
        <v>0</v>
      </c>
      <c r="AN32" s="51">
        <f t="shared" si="11"/>
        <v>132.15</v>
      </c>
      <c r="AO32" s="52">
        <f t="shared" si="12"/>
        <v>781.15</v>
      </c>
      <c r="AR32" s="30"/>
    </row>
    <row r="33" spans="2:44" ht="12">
      <c r="B33" s="49" t="str">
        <f>+'knižničný fond'!B33</f>
        <v>3.</v>
      </c>
      <c r="C33" s="152" t="str">
        <f>'knižničný fond'!C33</f>
        <v>Turany nad Ondavou</v>
      </c>
      <c r="D33" s="70">
        <v>0</v>
      </c>
      <c r="E33" s="15">
        <v>0</v>
      </c>
      <c r="F33" s="15">
        <v>0</v>
      </c>
      <c r="G33" s="15">
        <v>0</v>
      </c>
      <c r="H33" s="45">
        <v>0</v>
      </c>
      <c r="I33" s="46">
        <v>0</v>
      </c>
      <c r="J33" s="46">
        <v>0</v>
      </c>
      <c r="K33" s="45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0.05</v>
      </c>
      <c r="S33" s="46">
        <v>0.05</v>
      </c>
      <c r="T33" s="152">
        <f t="shared" si="9"/>
        <v>220</v>
      </c>
      <c r="U33" s="156">
        <f t="shared" si="10"/>
        <v>220</v>
      </c>
      <c r="V33" s="47">
        <v>0</v>
      </c>
      <c r="W33" s="47">
        <v>0</v>
      </c>
      <c r="X33" s="47">
        <v>220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220</v>
      </c>
      <c r="AE33" s="47">
        <v>0</v>
      </c>
      <c r="AF33" s="47">
        <v>0</v>
      </c>
      <c r="AG33" s="47">
        <v>200</v>
      </c>
      <c r="AH33" s="47">
        <v>200</v>
      </c>
      <c r="AI33" s="47">
        <v>0</v>
      </c>
      <c r="AJ33" s="47">
        <v>0</v>
      </c>
      <c r="AK33" s="50">
        <f t="shared" si="0"/>
        <v>0</v>
      </c>
      <c r="AL33" s="47">
        <v>0</v>
      </c>
      <c r="AM33" s="48">
        <v>0</v>
      </c>
      <c r="AN33" s="51">
        <f t="shared" si="11"/>
        <v>200.05</v>
      </c>
      <c r="AO33" s="52">
        <f t="shared" si="12"/>
        <v>1080.05</v>
      </c>
      <c r="AR33" s="30"/>
    </row>
    <row r="34" spans="2:44" ht="12">
      <c r="B34" s="49" t="str">
        <f>+'knižničný fond'!B34</f>
        <v>4.</v>
      </c>
      <c r="C34" s="152">
        <f>'knižničný fond'!C34</f>
        <v>0</v>
      </c>
      <c r="D34" s="70">
        <v>0</v>
      </c>
      <c r="E34" s="15">
        <v>0</v>
      </c>
      <c r="F34" s="15">
        <v>0</v>
      </c>
      <c r="G34" s="15">
        <v>0</v>
      </c>
      <c r="H34" s="45">
        <v>0</v>
      </c>
      <c r="I34" s="46">
        <v>0</v>
      </c>
      <c r="J34" s="46">
        <v>0</v>
      </c>
      <c r="K34" s="45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152">
        <f t="shared" si="9"/>
        <v>0</v>
      </c>
      <c r="U34" s="156">
        <f t="shared" si="10"/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50">
        <f t="shared" si="0"/>
        <v>0</v>
      </c>
      <c r="AL34" s="47">
        <v>0</v>
      </c>
      <c r="AM34" s="48">
        <v>0</v>
      </c>
      <c r="AN34" s="51">
        <f t="shared" si="11"/>
        <v>0</v>
      </c>
      <c r="AO34" s="52">
        <f t="shared" si="12"/>
        <v>0</v>
      </c>
      <c r="AR34" s="30"/>
    </row>
    <row r="35" spans="2:44" ht="12">
      <c r="B35" s="49" t="str">
        <f>+'knižničný fond'!B35</f>
        <v>5.</v>
      </c>
      <c r="C35" s="152">
        <f>'knižničný fond'!C35</f>
        <v>0</v>
      </c>
      <c r="D35" s="70">
        <v>0</v>
      </c>
      <c r="E35" s="15">
        <v>0</v>
      </c>
      <c r="F35" s="15">
        <v>0</v>
      </c>
      <c r="G35" s="15">
        <v>0</v>
      </c>
      <c r="H35" s="45">
        <v>0</v>
      </c>
      <c r="I35" s="46">
        <v>0</v>
      </c>
      <c r="J35" s="46">
        <v>0</v>
      </c>
      <c r="K35" s="45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152">
        <f t="shared" si="9"/>
        <v>0</v>
      </c>
      <c r="U35" s="156">
        <f t="shared" si="10"/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50">
        <f t="shared" si="0"/>
        <v>0</v>
      </c>
      <c r="AL35" s="47">
        <v>0</v>
      </c>
      <c r="AM35" s="48">
        <v>0</v>
      </c>
      <c r="AN35" s="51">
        <f t="shared" si="11"/>
        <v>0</v>
      </c>
      <c r="AO35" s="52">
        <f t="shared" si="12"/>
        <v>0</v>
      </c>
      <c r="AR35" s="30"/>
    </row>
    <row r="36" spans="2:44" ht="12">
      <c r="B36" s="49" t="str">
        <f>+'knižničný fond'!B36</f>
        <v>6.</v>
      </c>
      <c r="C36" s="16">
        <f>'knižničný fond'!C36</f>
        <v>0</v>
      </c>
      <c r="D36" s="14"/>
      <c r="E36" s="15"/>
      <c r="F36" s="15"/>
      <c r="G36" s="15"/>
      <c r="H36" s="45"/>
      <c r="I36" s="46"/>
      <c r="J36" s="46"/>
      <c r="K36" s="45"/>
      <c r="L36" s="46"/>
      <c r="M36" s="46"/>
      <c r="N36" s="46"/>
      <c r="O36" s="46"/>
      <c r="P36" s="46"/>
      <c r="Q36" s="46"/>
      <c r="R36" s="46"/>
      <c r="S36" s="46"/>
      <c r="T36" s="152">
        <f t="shared" si="9"/>
        <v>0</v>
      </c>
      <c r="U36" s="160">
        <f t="shared" si="10"/>
        <v>0</v>
      </c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f t="shared" si="0"/>
        <v>0</v>
      </c>
      <c r="AL36" s="48"/>
      <c r="AM36" s="48"/>
      <c r="AN36" s="51">
        <f t="shared" si="11"/>
        <v>0</v>
      </c>
      <c r="AO36" s="52">
        <f t="shared" si="12"/>
        <v>0</v>
      </c>
      <c r="AR36" s="30"/>
    </row>
    <row r="37" spans="2:44" ht="12">
      <c r="B37" s="49" t="str">
        <f>+'knižničný fond'!B37</f>
        <v>7.</v>
      </c>
      <c r="C37" s="16">
        <f>'knižničný fond'!C37</f>
        <v>0</v>
      </c>
      <c r="D37" s="14"/>
      <c r="E37" s="15"/>
      <c r="F37" s="15"/>
      <c r="G37" s="15"/>
      <c r="H37" s="45"/>
      <c r="I37" s="46"/>
      <c r="J37" s="46"/>
      <c r="K37" s="45"/>
      <c r="L37" s="46"/>
      <c r="M37" s="46"/>
      <c r="N37" s="46"/>
      <c r="O37" s="46"/>
      <c r="P37" s="46"/>
      <c r="Q37" s="46"/>
      <c r="R37" s="46"/>
      <c r="S37" s="46"/>
      <c r="T37" s="152">
        <f t="shared" si="9"/>
        <v>0</v>
      </c>
      <c r="U37" s="156">
        <f t="shared" si="10"/>
        <v>0</v>
      </c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50">
        <f t="shared" si="0"/>
        <v>0</v>
      </c>
      <c r="AL37" s="47"/>
      <c r="AM37" s="48"/>
      <c r="AN37" s="51">
        <f t="shared" si="11"/>
        <v>0</v>
      </c>
      <c r="AO37" s="52">
        <f t="shared" si="12"/>
        <v>0</v>
      </c>
      <c r="AR37" s="30"/>
    </row>
    <row r="38" spans="2:44" ht="12">
      <c r="B38" s="49" t="str">
        <f>+'knižničný fond'!B38</f>
        <v>8.</v>
      </c>
      <c r="C38" s="16">
        <f>'knižničný fond'!C38</f>
        <v>0</v>
      </c>
      <c r="D38" s="7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2">
        <f t="shared" si="9"/>
        <v>0</v>
      </c>
      <c r="U38" s="156">
        <f t="shared" si="10"/>
        <v>0</v>
      </c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50">
        <f t="shared" si="0"/>
        <v>0</v>
      </c>
      <c r="AL38" s="47"/>
      <c r="AM38" s="47"/>
      <c r="AN38" s="51">
        <f t="shared" si="11"/>
        <v>0</v>
      </c>
      <c r="AO38" s="52">
        <f t="shared" si="12"/>
        <v>0</v>
      </c>
      <c r="AR38" s="30"/>
    </row>
    <row r="39" spans="2:44" ht="12">
      <c r="B39" s="49" t="str">
        <f>+'knižničný fond'!B39</f>
        <v>9.</v>
      </c>
      <c r="C39" s="16">
        <f>'knižničný fond'!C39</f>
        <v>0</v>
      </c>
      <c r="D39" s="14"/>
      <c r="E39" s="15"/>
      <c r="F39" s="15"/>
      <c r="G39" s="15"/>
      <c r="H39" s="45"/>
      <c r="I39" s="46"/>
      <c r="J39" s="46"/>
      <c r="K39" s="45"/>
      <c r="L39" s="46"/>
      <c r="M39" s="46"/>
      <c r="N39" s="46"/>
      <c r="O39" s="46"/>
      <c r="P39" s="46"/>
      <c r="Q39" s="46"/>
      <c r="R39" s="46"/>
      <c r="S39" s="46"/>
      <c r="T39" s="152">
        <f t="shared" si="9"/>
        <v>0</v>
      </c>
      <c r="U39" s="156">
        <f t="shared" si="10"/>
        <v>0</v>
      </c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50">
        <f t="shared" si="0"/>
        <v>0</v>
      </c>
      <c r="AL39" s="47"/>
      <c r="AM39" s="48"/>
      <c r="AN39" s="51">
        <f t="shared" si="11"/>
        <v>0</v>
      </c>
      <c r="AO39" s="52">
        <f t="shared" si="12"/>
        <v>0</v>
      </c>
      <c r="AR39" s="30"/>
    </row>
    <row r="40" spans="2:44" ht="12">
      <c r="B40" s="49" t="str">
        <f>+'knižničný fond'!B40</f>
        <v>10.</v>
      </c>
      <c r="C40" s="16">
        <f>'knižničný fond'!C40</f>
        <v>0</v>
      </c>
      <c r="D40" s="14"/>
      <c r="E40" s="15"/>
      <c r="F40" s="15"/>
      <c r="G40" s="15"/>
      <c r="H40" s="45"/>
      <c r="I40" s="46"/>
      <c r="J40" s="46"/>
      <c r="K40" s="45"/>
      <c r="L40" s="46"/>
      <c r="M40" s="46"/>
      <c r="N40" s="46"/>
      <c r="O40" s="46"/>
      <c r="P40" s="46"/>
      <c r="Q40" s="46"/>
      <c r="R40" s="46"/>
      <c r="S40" s="46"/>
      <c r="T40" s="152">
        <f t="shared" si="9"/>
        <v>0</v>
      </c>
      <c r="U40" s="156">
        <f t="shared" si="10"/>
        <v>0</v>
      </c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50">
        <f t="shared" si="0"/>
        <v>0</v>
      </c>
      <c r="AL40" s="47"/>
      <c r="AM40" s="47"/>
      <c r="AN40" s="51">
        <f t="shared" si="11"/>
        <v>0</v>
      </c>
      <c r="AO40" s="52">
        <f t="shared" si="12"/>
        <v>0</v>
      </c>
      <c r="AR40" s="30"/>
    </row>
    <row r="41" spans="2:44" ht="12.75" thickBot="1">
      <c r="B41" s="17" t="str">
        <f>'knižničný fond'!B41</f>
        <v>SPOLU - Neprof. knižnice</v>
      </c>
      <c r="C41" s="18"/>
      <c r="D41" s="19">
        <f aca="true" t="shared" si="13" ref="D41:S41">SUM(D31:D40)</f>
        <v>0.13</v>
      </c>
      <c r="E41" s="20">
        <f t="shared" si="13"/>
        <v>0.13</v>
      </c>
      <c r="F41" s="20">
        <f t="shared" si="13"/>
        <v>0.13</v>
      </c>
      <c r="G41" s="20">
        <f t="shared" si="13"/>
        <v>0.13</v>
      </c>
      <c r="H41" s="20">
        <f t="shared" si="13"/>
        <v>0</v>
      </c>
      <c r="I41" s="53">
        <f t="shared" si="13"/>
        <v>0</v>
      </c>
      <c r="J41" s="53">
        <f t="shared" si="13"/>
        <v>0</v>
      </c>
      <c r="K41" s="20">
        <f t="shared" si="13"/>
        <v>0</v>
      </c>
      <c r="L41" s="53">
        <f aca="true" t="shared" si="14" ref="L41:Q41">SUM(L31:L40)</f>
        <v>0</v>
      </c>
      <c r="M41" s="20">
        <f t="shared" si="14"/>
        <v>0</v>
      </c>
      <c r="N41" s="53">
        <f t="shared" si="14"/>
        <v>0.13</v>
      </c>
      <c r="O41" s="20">
        <f t="shared" si="14"/>
        <v>0.13</v>
      </c>
      <c r="P41" s="53">
        <f t="shared" si="14"/>
        <v>0</v>
      </c>
      <c r="Q41" s="20">
        <f t="shared" si="14"/>
        <v>0</v>
      </c>
      <c r="R41" s="53">
        <f t="shared" si="13"/>
        <v>0.05</v>
      </c>
      <c r="S41" s="20">
        <f t="shared" si="13"/>
        <v>0.05</v>
      </c>
      <c r="T41" s="157">
        <f t="shared" si="9"/>
        <v>586</v>
      </c>
      <c r="U41" s="161">
        <f aca="true" t="shared" si="15" ref="U41:AM41">SUM(U31:U40)</f>
        <v>579</v>
      </c>
      <c r="V41" s="54">
        <f t="shared" si="15"/>
        <v>0</v>
      </c>
      <c r="W41" s="54">
        <f t="shared" si="15"/>
        <v>0</v>
      </c>
      <c r="X41" s="54">
        <f t="shared" si="15"/>
        <v>579</v>
      </c>
      <c r="Y41" s="54">
        <f t="shared" si="15"/>
        <v>0</v>
      </c>
      <c r="Z41" s="54">
        <f t="shared" si="15"/>
        <v>7</v>
      </c>
      <c r="AA41" s="54">
        <f t="shared" si="15"/>
        <v>7</v>
      </c>
      <c r="AB41" s="54">
        <f t="shared" si="15"/>
        <v>0</v>
      </c>
      <c r="AC41" s="54">
        <f t="shared" si="15"/>
        <v>0</v>
      </c>
      <c r="AD41" s="54">
        <f t="shared" si="15"/>
        <v>789</v>
      </c>
      <c r="AE41" s="54">
        <f t="shared" si="15"/>
        <v>359</v>
      </c>
      <c r="AF41" s="54">
        <f t="shared" si="15"/>
        <v>359</v>
      </c>
      <c r="AG41" s="54">
        <f t="shared" si="15"/>
        <v>200</v>
      </c>
      <c r="AH41" s="54">
        <f t="shared" si="15"/>
        <v>200</v>
      </c>
      <c r="AI41" s="54">
        <f t="shared" si="15"/>
        <v>0</v>
      </c>
      <c r="AJ41" s="54">
        <f t="shared" si="15"/>
        <v>0</v>
      </c>
      <c r="AK41" s="54">
        <f t="shared" si="15"/>
        <v>0</v>
      </c>
      <c r="AL41" s="54">
        <f t="shared" si="15"/>
        <v>0</v>
      </c>
      <c r="AM41" s="55">
        <f t="shared" si="15"/>
        <v>0</v>
      </c>
      <c r="AN41" s="56">
        <f t="shared" si="11"/>
        <v>559.44</v>
      </c>
      <c r="AO41" s="56">
        <f t="shared" si="12"/>
        <v>3106.44</v>
      </c>
      <c r="AR41" s="30"/>
    </row>
    <row r="42" spans="2:44" ht="12.75" thickBot="1">
      <c r="B42" s="220" t="str">
        <f>'knižničný fond'!B42</f>
        <v>SPOLU - okres STROPKOV</v>
      </c>
      <c r="C42" s="221"/>
      <c r="D42" s="23">
        <f aca="true" t="shared" si="16" ref="D42:AM42">SUM(D29+D41)</f>
        <v>5.38</v>
      </c>
      <c r="E42" s="24">
        <f t="shared" si="16"/>
        <v>4.38</v>
      </c>
      <c r="F42" s="24">
        <f t="shared" si="16"/>
        <v>5.38</v>
      </c>
      <c r="G42" s="24">
        <f t="shared" si="16"/>
        <v>4.38</v>
      </c>
      <c r="H42" s="24">
        <f t="shared" si="16"/>
        <v>0.58</v>
      </c>
      <c r="I42" s="57">
        <f t="shared" si="16"/>
        <v>0.58</v>
      </c>
      <c r="J42" s="57">
        <f t="shared" si="16"/>
        <v>3</v>
      </c>
      <c r="K42" s="24">
        <f t="shared" si="16"/>
        <v>2</v>
      </c>
      <c r="L42" s="57">
        <f aca="true" t="shared" si="17" ref="L42:Q42">SUM(L29+L41)</f>
        <v>0</v>
      </c>
      <c r="M42" s="24">
        <f t="shared" si="17"/>
        <v>0</v>
      </c>
      <c r="N42" s="57">
        <f t="shared" si="17"/>
        <v>1.7999999999999998</v>
      </c>
      <c r="O42" s="24">
        <f t="shared" si="17"/>
        <v>1.7999999999999998</v>
      </c>
      <c r="P42" s="57">
        <f t="shared" si="17"/>
        <v>0.67</v>
      </c>
      <c r="Q42" s="24">
        <f t="shared" si="17"/>
        <v>0.67</v>
      </c>
      <c r="R42" s="57">
        <f t="shared" si="16"/>
        <v>0.05</v>
      </c>
      <c r="S42" s="24">
        <f t="shared" si="16"/>
        <v>0.05</v>
      </c>
      <c r="T42" s="158">
        <f t="shared" si="16"/>
        <v>65360</v>
      </c>
      <c r="U42" s="162">
        <f t="shared" si="16"/>
        <v>64441</v>
      </c>
      <c r="V42" s="58">
        <f t="shared" si="16"/>
        <v>0</v>
      </c>
      <c r="W42" s="58">
        <f t="shared" si="16"/>
        <v>0</v>
      </c>
      <c r="X42" s="58">
        <f t="shared" si="16"/>
        <v>64441</v>
      </c>
      <c r="Y42" s="58">
        <f t="shared" si="16"/>
        <v>0</v>
      </c>
      <c r="Z42" s="58">
        <f t="shared" si="16"/>
        <v>919</v>
      </c>
      <c r="AA42" s="58">
        <f t="shared" si="16"/>
        <v>919</v>
      </c>
      <c r="AB42" s="58">
        <f t="shared" si="16"/>
        <v>0</v>
      </c>
      <c r="AC42" s="58">
        <f t="shared" si="16"/>
        <v>0</v>
      </c>
      <c r="AD42" s="58">
        <f t="shared" si="16"/>
        <v>64651</v>
      </c>
      <c r="AE42" s="58">
        <f t="shared" si="16"/>
        <v>34738</v>
      </c>
      <c r="AF42" s="58">
        <f t="shared" si="16"/>
        <v>27855</v>
      </c>
      <c r="AG42" s="58">
        <f t="shared" si="16"/>
        <v>200</v>
      </c>
      <c r="AH42" s="58">
        <f t="shared" si="16"/>
        <v>200</v>
      </c>
      <c r="AI42" s="58">
        <f t="shared" si="16"/>
        <v>791</v>
      </c>
      <c r="AJ42" s="58">
        <f t="shared" si="16"/>
        <v>0</v>
      </c>
      <c r="AK42" s="58">
        <f t="shared" si="16"/>
        <v>0</v>
      </c>
      <c r="AL42" s="58">
        <f t="shared" si="16"/>
        <v>0</v>
      </c>
      <c r="AM42" s="59">
        <f t="shared" si="16"/>
        <v>0</v>
      </c>
      <c r="AN42" s="60">
        <f t="shared" si="11"/>
        <v>28068.86</v>
      </c>
      <c r="AO42" s="60">
        <f t="shared" si="12"/>
        <v>296476.86</v>
      </c>
      <c r="AR42" s="30"/>
    </row>
    <row r="43" ht="12">
      <c r="AR43" s="72"/>
    </row>
    <row r="44" ht="12">
      <c r="AR44" s="72"/>
    </row>
    <row r="45" ht="12">
      <c r="AR45" s="72"/>
    </row>
    <row r="46" ht="12">
      <c r="AR46" s="72"/>
    </row>
    <row r="47" ht="12">
      <c r="AR47" s="72"/>
    </row>
    <row r="48" ht="12">
      <c r="AR48" s="72"/>
    </row>
    <row r="49" ht="12">
      <c r="AR49" s="72"/>
    </row>
    <row r="50" ht="12">
      <c r="AR50" s="72"/>
    </row>
    <row r="51" ht="12">
      <c r="AR51" s="72"/>
    </row>
    <row r="52" ht="12">
      <c r="AR52" s="72"/>
    </row>
    <row r="53" ht="12">
      <c r="AR53" s="72"/>
    </row>
    <row r="54" ht="12">
      <c r="AR54" s="72"/>
    </row>
    <row r="55" ht="12">
      <c r="AR55" s="72"/>
    </row>
    <row r="56" ht="12">
      <c r="AR56" s="72"/>
    </row>
    <row r="57" ht="12">
      <c r="AR57" s="72"/>
    </row>
    <row r="58" ht="12">
      <c r="AR58" s="72"/>
    </row>
    <row r="59" ht="12">
      <c r="AR59" s="72"/>
    </row>
    <row r="60" ht="12">
      <c r="AR60" s="72"/>
    </row>
    <row r="61" ht="12">
      <c r="AR61" s="72"/>
    </row>
    <row r="62" ht="12">
      <c r="AR62" s="72"/>
    </row>
    <row r="63" ht="12">
      <c r="AR63" s="72"/>
    </row>
    <row r="64" ht="12">
      <c r="AR64" s="72"/>
    </row>
    <row r="65" ht="12">
      <c r="AR65" s="72"/>
    </row>
    <row r="66" ht="12">
      <c r="AR66" s="72"/>
    </row>
    <row r="67" ht="12">
      <c r="AR67" s="72"/>
    </row>
    <row r="68" ht="12">
      <c r="AR68" s="72"/>
    </row>
    <row r="69" ht="12">
      <c r="AR69" s="72"/>
    </row>
    <row r="70" ht="12">
      <c r="AR70" s="72"/>
    </row>
    <row r="71" ht="12">
      <c r="AR71" s="72"/>
    </row>
    <row r="72" ht="12">
      <c r="AR72" s="72"/>
    </row>
    <row r="73" ht="12">
      <c r="AR73" s="72"/>
    </row>
    <row r="74" ht="12">
      <c r="AR74" s="72"/>
    </row>
    <row r="75" ht="12">
      <c r="AR75" s="72"/>
    </row>
    <row r="76" ht="12">
      <c r="AR76" s="72"/>
    </row>
    <row r="77" ht="12">
      <c r="AR77" s="72"/>
    </row>
    <row r="78" ht="12">
      <c r="AR78" s="72"/>
    </row>
    <row r="79" ht="12">
      <c r="AR79" s="72"/>
    </row>
    <row r="80" ht="12">
      <c r="AR80" s="72"/>
    </row>
    <row r="81" ht="12">
      <c r="AR81" s="72"/>
    </row>
    <row r="82" ht="12">
      <c r="AR82" s="72"/>
    </row>
    <row r="83" ht="12">
      <c r="AR83" s="72"/>
    </row>
    <row r="84" ht="12">
      <c r="AR84" s="72"/>
    </row>
    <row r="85" ht="12">
      <c r="AR85" s="72"/>
    </row>
    <row r="86" ht="12">
      <c r="AR86" s="72"/>
    </row>
    <row r="87" ht="12">
      <c r="AR87" s="72"/>
    </row>
    <row r="88" ht="12">
      <c r="AR88" s="72"/>
    </row>
    <row r="89" ht="12">
      <c r="AR89" s="72"/>
    </row>
    <row r="90" ht="12">
      <c r="AR90" s="72"/>
    </row>
    <row r="91" ht="12">
      <c r="AR91" s="72"/>
    </row>
    <row r="92" ht="12">
      <c r="AR92" s="72"/>
    </row>
    <row r="93" ht="12">
      <c r="AR93" s="72"/>
    </row>
    <row r="94" ht="12">
      <c r="AR94" s="72"/>
    </row>
    <row r="95" ht="12">
      <c r="AR95" s="72"/>
    </row>
    <row r="96" ht="12">
      <c r="AR96" s="72"/>
    </row>
    <row r="97" ht="12">
      <c r="AR97" s="72"/>
    </row>
    <row r="98" ht="12">
      <c r="AR98" s="72"/>
    </row>
    <row r="99" ht="12">
      <c r="AR99" s="72"/>
    </row>
    <row r="100" ht="12">
      <c r="AR100" s="72"/>
    </row>
    <row r="101" ht="12">
      <c r="AR101" s="72"/>
    </row>
    <row r="102" ht="12">
      <c r="AR102" s="72"/>
    </row>
    <row r="103" ht="12">
      <c r="AR103" s="72"/>
    </row>
    <row r="104" ht="12">
      <c r="AR104" s="72"/>
    </row>
    <row r="105" ht="12">
      <c r="AR105" s="72"/>
    </row>
    <row r="106" ht="12">
      <c r="AR106" s="72"/>
    </row>
    <row r="107" ht="12">
      <c r="AR107" s="72"/>
    </row>
    <row r="108" ht="12">
      <c r="AR108" s="72"/>
    </row>
    <row r="109" ht="12">
      <c r="AR109" s="72"/>
    </row>
    <row r="110" ht="12">
      <c r="AR110" s="72"/>
    </row>
    <row r="111" ht="12">
      <c r="AR111" s="72"/>
    </row>
    <row r="112" ht="12">
      <c r="AR112" s="72"/>
    </row>
    <row r="113" ht="12">
      <c r="AR113" s="72"/>
    </row>
    <row r="114" ht="12">
      <c r="AR114" s="72"/>
    </row>
    <row r="115" ht="12">
      <c r="AR115" s="72"/>
    </row>
    <row r="116" ht="12">
      <c r="AR116" s="72"/>
    </row>
    <row r="117" ht="12">
      <c r="AR117" s="72"/>
    </row>
    <row r="118" ht="12">
      <c r="AR118" s="72"/>
    </row>
    <row r="119" ht="12">
      <c r="AR119" s="72"/>
    </row>
    <row r="120" ht="12">
      <c r="AR120" s="72"/>
    </row>
    <row r="121" ht="12">
      <c r="AR121" s="72"/>
    </row>
    <row r="122" ht="12">
      <c r="AR122" s="72"/>
    </row>
    <row r="123" ht="12">
      <c r="AR123" s="72"/>
    </row>
    <row r="124" ht="12">
      <c r="AR124" s="72"/>
    </row>
    <row r="125" ht="12">
      <c r="AR125" s="72"/>
    </row>
    <row r="126" ht="12">
      <c r="AR126" s="72"/>
    </row>
    <row r="127" ht="12">
      <c r="AR127" s="72"/>
    </row>
    <row r="128" ht="12">
      <c r="AR128" s="72"/>
    </row>
    <row r="129" ht="12">
      <c r="AR129" s="72"/>
    </row>
    <row r="130" ht="12">
      <c r="AR130" s="72"/>
    </row>
    <row r="131" ht="12">
      <c r="AR131" s="72"/>
    </row>
    <row r="132" ht="12">
      <c r="AR132" s="72"/>
    </row>
    <row r="133" ht="12">
      <c r="AR133" s="72"/>
    </row>
    <row r="134" ht="12">
      <c r="AR134" s="72"/>
    </row>
    <row r="135" ht="12">
      <c r="AR135" s="72"/>
    </row>
    <row r="136" ht="12">
      <c r="AR136" s="72"/>
    </row>
    <row r="137" ht="12">
      <c r="AR137" s="30"/>
    </row>
  </sheetData>
  <sheetProtection/>
  <mergeCells count="48">
    <mergeCell ref="AO2:AO6"/>
    <mergeCell ref="AL4:AL6"/>
    <mergeCell ref="AE4:AF5"/>
    <mergeCell ref="AG4:AH5"/>
    <mergeCell ref="AD3:AD6"/>
    <mergeCell ref="AI4:AI6"/>
    <mergeCell ref="AK3:AK6"/>
    <mergeCell ref="AD2:AJ2"/>
    <mergeCell ref="AE3:AJ3"/>
    <mergeCell ref="AJ4:AJ6"/>
    <mergeCell ref="E2:E6"/>
    <mergeCell ref="W4:W6"/>
    <mergeCell ref="Y4:Y6"/>
    <mergeCell ref="AL3:AM3"/>
    <mergeCell ref="AM4:AM6"/>
    <mergeCell ref="Z2:AC2"/>
    <mergeCell ref="AK2:AM2"/>
    <mergeCell ref="Q2:Q6"/>
    <mergeCell ref="G2:G6"/>
    <mergeCell ref="AC4:AC6"/>
    <mergeCell ref="AN2:AN6"/>
    <mergeCell ref="H3:H6"/>
    <mergeCell ref="AB4:AB6"/>
    <mergeCell ref="K3:K6"/>
    <mergeCell ref="AB3:AC3"/>
    <mergeCell ref="U2:Y2"/>
    <mergeCell ref="R2:R6"/>
    <mergeCell ref="S2:S6"/>
    <mergeCell ref="F2:F6"/>
    <mergeCell ref="J3:J6"/>
    <mergeCell ref="AA4:AA6"/>
    <mergeCell ref="T2:T6"/>
    <mergeCell ref="I3:I6"/>
    <mergeCell ref="B42:C42"/>
    <mergeCell ref="V4:V6"/>
    <mergeCell ref="U3:U6"/>
    <mergeCell ref="Z3:AA3"/>
    <mergeCell ref="Z4:Z6"/>
    <mergeCell ref="B2:C6"/>
    <mergeCell ref="D2:D6"/>
    <mergeCell ref="V3:Y3"/>
    <mergeCell ref="X4:X6"/>
    <mergeCell ref="L3:L6"/>
    <mergeCell ref="M3:M6"/>
    <mergeCell ref="N3:N6"/>
    <mergeCell ref="O3:O6"/>
    <mergeCell ref="H2:O2"/>
    <mergeCell ref="P2:P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6"/>
  <dimension ref="B2:F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3" sqref="F33"/>
    </sheetView>
  </sheetViews>
  <sheetFormatPr defaultColWidth="9.00390625" defaultRowHeight="12.75"/>
  <cols>
    <col min="1" max="1" width="3.75390625" style="28" customWidth="1"/>
    <col min="2" max="2" width="3.625" style="28" customWidth="1"/>
    <col min="3" max="3" width="21.375" style="28" customWidth="1"/>
    <col min="4" max="5" width="11.375" style="28" customWidth="1"/>
    <col min="6" max="16384" width="9.125" style="28" customWidth="1"/>
  </cols>
  <sheetData>
    <row r="1" ht="12.75" customHeight="1" thickBot="1"/>
    <row r="2" spans="2:6" ht="12" customHeight="1">
      <c r="B2" s="242" t="s">
        <v>0</v>
      </c>
      <c r="C2" s="243"/>
      <c r="D2" s="231" t="s">
        <v>157</v>
      </c>
      <c r="E2" s="231" t="s">
        <v>158</v>
      </c>
      <c r="F2" s="233" t="s">
        <v>12</v>
      </c>
    </row>
    <row r="3" spans="2:6" ht="12" customHeight="1">
      <c r="B3" s="244"/>
      <c r="C3" s="245"/>
      <c r="D3" s="232"/>
      <c r="E3" s="232"/>
      <c r="F3" s="234"/>
    </row>
    <row r="4" spans="2:6" ht="12">
      <c r="B4" s="244"/>
      <c r="C4" s="245"/>
      <c r="D4" s="232"/>
      <c r="E4" s="232"/>
      <c r="F4" s="234"/>
    </row>
    <row r="5" spans="2:6" ht="12">
      <c r="B5" s="244"/>
      <c r="C5" s="245"/>
      <c r="D5" s="232"/>
      <c r="E5" s="232"/>
      <c r="F5" s="234"/>
    </row>
    <row r="6" spans="2:6" ht="14.25" customHeight="1" thickBot="1">
      <c r="B6" s="244"/>
      <c r="C6" s="245"/>
      <c r="D6" s="232"/>
      <c r="E6" s="232"/>
      <c r="F6" s="234"/>
    </row>
    <row r="7" spans="2:6" ht="12.75" thickBot="1">
      <c r="B7" s="210" t="str">
        <f>'knižničný fond'!B7</f>
        <v>Okres SVIDNÍK</v>
      </c>
      <c r="C7" s="211"/>
      <c r="D7" s="211"/>
      <c r="E7" s="211"/>
      <c r="F7" s="212"/>
    </row>
    <row r="8" spans="2:6" ht="12.75" thickBot="1">
      <c r="B8" s="31" t="str">
        <f>+'knižničný fond'!B8</f>
        <v>1.</v>
      </c>
      <c r="C8" s="3" t="str">
        <f>'knižničný fond'!C8</f>
        <v>Svidník</v>
      </c>
      <c r="D8" s="105">
        <v>1</v>
      </c>
      <c r="E8" s="105">
        <v>0</v>
      </c>
      <c r="F8" s="77">
        <f>SUM(D8:E8)</f>
        <v>1</v>
      </c>
    </row>
    <row r="9" spans="2:6" ht="12.75" thickBot="1">
      <c r="B9" s="210" t="str">
        <f>'knižničný fond'!B9</f>
        <v>Mestské knižnice</v>
      </c>
      <c r="C9" s="211"/>
      <c r="D9" s="211"/>
      <c r="E9" s="211"/>
      <c r="F9" s="212"/>
    </row>
    <row r="10" spans="2:6" ht="12.75" thickBot="1">
      <c r="B10" s="39" t="str">
        <f>+'knižničný fond'!B10</f>
        <v>1.</v>
      </c>
      <c r="C10" s="11" t="str">
        <f>'knižničný fond'!C10</f>
        <v>Giraltovce</v>
      </c>
      <c r="D10" s="108">
        <v>1</v>
      </c>
      <c r="E10" s="108">
        <v>5</v>
      </c>
      <c r="F10" s="81">
        <f>SUM(D10:E10)</f>
        <v>6</v>
      </c>
    </row>
    <row r="11" spans="2:6" ht="12.75" thickBot="1">
      <c r="B11" s="210" t="str">
        <f>+'knižničný fond'!B11</f>
        <v>Profesionálne knižnice</v>
      </c>
      <c r="C11" s="211">
        <f>+'knižničný fond'!C11</f>
        <v>0</v>
      </c>
      <c r="D11" s="211"/>
      <c r="E11" s="211">
        <f>+'knižničný fond'!H11</f>
        <v>0</v>
      </c>
      <c r="F11" s="212">
        <f>+'knižničný fond'!I11</f>
        <v>0</v>
      </c>
    </row>
    <row r="12" spans="2:6" ht="12">
      <c r="B12" s="49" t="s">
        <v>32</v>
      </c>
      <c r="C12" s="16" t="s">
        <v>138</v>
      </c>
      <c r="D12" s="105">
        <v>1</v>
      </c>
      <c r="E12" s="105">
        <v>0</v>
      </c>
      <c r="F12" s="82">
        <f>SUM(D12:E12)</f>
        <v>1</v>
      </c>
    </row>
    <row r="13" spans="2:6" ht="12.75" thickBot="1">
      <c r="B13" s="307" t="s">
        <v>266</v>
      </c>
      <c r="C13" s="308"/>
      <c r="D13" s="308"/>
      <c r="E13" s="308"/>
      <c r="F13" s="309"/>
    </row>
    <row r="14" spans="2:6" ht="12.75" thickBot="1">
      <c r="B14" s="310" t="str">
        <f>'knižničný fond'!B14</f>
        <v>Neprofesionálne knižnice</v>
      </c>
      <c r="C14" s="311"/>
      <c r="D14" s="311"/>
      <c r="E14" s="311"/>
      <c r="F14" s="312"/>
    </row>
    <row r="15" spans="2:6" ht="12">
      <c r="B15" s="49" t="str">
        <f>+'knižničný fond'!B15</f>
        <v>1.</v>
      </c>
      <c r="C15" s="16" t="str">
        <f>'knižničný fond'!C15</f>
        <v>Kalnište</v>
      </c>
      <c r="D15" s="105">
        <v>1</v>
      </c>
      <c r="E15" s="105">
        <v>20</v>
      </c>
      <c r="F15" s="82">
        <f aca="true" t="shared" si="0" ref="F15:F23">SUM(D15:E15)</f>
        <v>21</v>
      </c>
    </row>
    <row r="16" spans="2:6" ht="12">
      <c r="B16" s="49" t="str">
        <f>+'knižničný fond'!B16</f>
        <v>2.</v>
      </c>
      <c r="C16" s="16" t="str">
        <f>'knižničný fond'!C16</f>
        <v>Kračúnovce</v>
      </c>
      <c r="D16" s="105">
        <v>1</v>
      </c>
      <c r="E16" s="105">
        <v>0</v>
      </c>
      <c r="F16" s="82">
        <f t="shared" si="0"/>
        <v>1</v>
      </c>
    </row>
    <row r="17" spans="2:6" ht="12">
      <c r="B17" s="49" t="str">
        <f>+'knižničný fond'!B17</f>
        <v>3.</v>
      </c>
      <c r="C17" s="16" t="str">
        <f>'knižničný fond'!C17</f>
        <v>Krajná Bystrá</v>
      </c>
      <c r="D17" s="105">
        <v>1</v>
      </c>
      <c r="E17" s="105">
        <v>40</v>
      </c>
      <c r="F17" s="82">
        <f t="shared" si="0"/>
        <v>41</v>
      </c>
    </row>
    <row r="18" spans="2:6" ht="12">
      <c r="B18" s="49" t="str">
        <f>+'knižničný fond'!B18</f>
        <v>4.</v>
      </c>
      <c r="C18" s="16" t="str">
        <f>'knižničný fond'!C18</f>
        <v>Kružlová</v>
      </c>
      <c r="D18" s="105">
        <v>1</v>
      </c>
      <c r="E18" s="105">
        <v>5</v>
      </c>
      <c r="F18" s="82">
        <f t="shared" si="0"/>
        <v>6</v>
      </c>
    </row>
    <row r="19" spans="2:6" ht="12">
      <c r="B19" s="49" t="str">
        <f>+'knižničný fond'!B19</f>
        <v>5.</v>
      </c>
      <c r="C19" s="16" t="str">
        <f>'knižničný fond'!C19</f>
        <v>Ladomirová</v>
      </c>
      <c r="D19" s="105">
        <v>0</v>
      </c>
      <c r="E19" s="105">
        <v>35</v>
      </c>
      <c r="F19" s="82">
        <f t="shared" si="0"/>
        <v>35</v>
      </c>
    </row>
    <row r="20" spans="2:6" ht="12">
      <c r="B20" s="49" t="str">
        <f>+'knižničný fond'!B20</f>
        <v>6.</v>
      </c>
      <c r="C20" s="16" t="str">
        <f>'knižničný fond'!C20</f>
        <v>Rakovčík</v>
      </c>
      <c r="D20" s="105">
        <v>0</v>
      </c>
      <c r="E20" s="105">
        <v>30</v>
      </c>
      <c r="F20" s="82">
        <f t="shared" si="0"/>
        <v>30</v>
      </c>
    </row>
    <row r="21" spans="2:6" ht="12">
      <c r="B21" s="49" t="str">
        <f>+'knižničný fond'!B21</f>
        <v>7.</v>
      </c>
      <c r="C21" s="16" t="str">
        <f>'knižničný fond'!C21</f>
        <v>Soboš</v>
      </c>
      <c r="D21" s="105">
        <v>0</v>
      </c>
      <c r="E21" s="105">
        <v>20</v>
      </c>
      <c r="F21" s="82">
        <f t="shared" si="0"/>
        <v>20</v>
      </c>
    </row>
    <row r="22" spans="2:6" ht="12">
      <c r="B22" s="49" t="str">
        <f>+'knižničný fond'!B22</f>
        <v>8.</v>
      </c>
      <c r="C22" s="16" t="str">
        <f>'knižničný fond'!C22</f>
        <v>Vyšný Mirošov</v>
      </c>
      <c r="D22" s="105">
        <v>0</v>
      </c>
      <c r="E22" s="105">
        <v>15</v>
      </c>
      <c r="F22" s="82">
        <f t="shared" si="0"/>
        <v>15</v>
      </c>
    </row>
    <row r="23" spans="2:6" ht="12">
      <c r="B23" s="49" t="str">
        <f>+'knižničný fond'!B23</f>
        <v>9.</v>
      </c>
      <c r="C23" s="148"/>
      <c r="D23" s="105"/>
      <c r="E23" s="105"/>
      <c r="F23" s="82">
        <f t="shared" si="0"/>
        <v>0</v>
      </c>
    </row>
    <row r="24" spans="2:6" ht="12.75" thickBot="1">
      <c r="B24" s="201" t="str">
        <f>'knižničný fond'!B24</f>
        <v>SPOLU - Neprof. knižnice</v>
      </c>
      <c r="C24" s="202"/>
      <c r="D24" s="98">
        <f>SUM(D15:D23)</f>
        <v>4</v>
      </c>
      <c r="E24" s="98">
        <f>SUM(E15:E23)</f>
        <v>165</v>
      </c>
      <c r="F24" s="18">
        <f>SUM(F15:F23)</f>
        <v>169</v>
      </c>
    </row>
    <row r="25" spans="2:6" ht="12.75" thickBot="1">
      <c r="B25" s="220" t="str">
        <f>'knižničný fond'!B25</f>
        <v>SPOLU - okr. Svidník</v>
      </c>
      <c r="C25" s="221"/>
      <c r="D25" s="101">
        <f>SUM(D8+D10+D12+D24)</f>
        <v>7</v>
      </c>
      <c r="E25" s="101">
        <f>SUM(E8+E10+E12+E24)</f>
        <v>170</v>
      </c>
      <c r="F25" s="101">
        <f>SUM(F8+F10+F12+F24)</f>
        <v>177</v>
      </c>
    </row>
    <row r="26" spans="2:6" ht="12.75" thickBot="1">
      <c r="B26" s="238"/>
      <c r="C26" s="239"/>
      <c r="D26" s="239"/>
      <c r="E26" s="239"/>
      <c r="F26" s="240"/>
    </row>
    <row r="27" spans="2:6" ht="12.75" thickBot="1">
      <c r="B27" s="210" t="str">
        <f>'knižničný fond'!B27</f>
        <v>Okres STROPKOV</v>
      </c>
      <c r="C27" s="211"/>
      <c r="D27" s="211"/>
      <c r="E27" s="211"/>
      <c r="F27" s="212"/>
    </row>
    <row r="28" spans="2:6" ht="12.75" thickBot="1">
      <c r="B28" s="210" t="str">
        <f>'knižničný fond'!B28</f>
        <v>Mestské knižnice</v>
      </c>
      <c r="C28" s="211"/>
      <c r="D28" s="211"/>
      <c r="E28" s="211"/>
      <c r="F28" s="212"/>
    </row>
    <row r="29" spans="2:6" ht="12.75" thickBot="1">
      <c r="B29" s="39" t="str">
        <f>+'knižničný fond'!B29</f>
        <v>1.</v>
      </c>
      <c r="C29" s="11" t="str">
        <f>'knižničný fond'!C29</f>
        <v>Stropkov</v>
      </c>
      <c r="D29" s="105">
        <v>3</v>
      </c>
      <c r="E29" s="105">
        <v>30</v>
      </c>
      <c r="F29" s="81">
        <f>SUM(D29:E29)</f>
        <v>33</v>
      </c>
    </row>
    <row r="30" spans="2:6" ht="12.75" thickBot="1">
      <c r="B30" s="210" t="str">
        <f>+'knižničný fond'!B30</f>
        <v>Neprofesionálne knižnice</v>
      </c>
      <c r="C30" s="211">
        <f>'knižničný fond'!C30</f>
        <v>0</v>
      </c>
      <c r="D30" s="211"/>
      <c r="E30" s="211"/>
      <c r="F30" s="212"/>
    </row>
    <row r="31" spans="2:6" ht="12">
      <c r="B31" s="39" t="str">
        <f>+'knižničný fond'!B31</f>
        <v>1.</v>
      </c>
      <c r="C31" s="16" t="s">
        <v>193</v>
      </c>
      <c r="D31" s="105">
        <v>0</v>
      </c>
      <c r="E31" s="105">
        <v>45</v>
      </c>
      <c r="F31" s="81">
        <f aca="true" t="shared" si="1" ref="F31:F40">SUM(D31:E31)</f>
        <v>45</v>
      </c>
    </row>
    <row r="32" spans="2:6" ht="12">
      <c r="B32" s="49" t="str">
        <f>+'knižničný fond'!B32</f>
        <v>2.</v>
      </c>
      <c r="C32" s="16" t="s">
        <v>194</v>
      </c>
      <c r="D32" s="105">
        <v>0</v>
      </c>
      <c r="E32" s="105">
        <v>30</v>
      </c>
      <c r="F32" s="82">
        <f t="shared" si="1"/>
        <v>30</v>
      </c>
    </row>
    <row r="33" spans="2:6" ht="12">
      <c r="B33" s="49" t="str">
        <f>+'knižničný fond'!B33</f>
        <v>3.</v>
      </c>
      <c r="C33" s="16" t="s">
        <v>195</v>
      </c>
      <c r="D33" s="105">
        <v>1</v>
      </c>
      <c r="E33" s="105">
        <v>0</v>
      </c>
      <c r="F33" s="82">
        <f t="shared" si="1"/>
        <v>1</v>
      </c>
    </row>
    <row r="34" spans="2:6" ht="12">
      <c r="B34" s="49" t="str">
        <f>+'knižničný fond'!B34</f>
        <v>4.</v>
      </c>
      <c r="C34" s="16">
        <f>'knižničný fond'!C34</f>
        <v>0</v>
      </c>
      <c r="D34" s="105">
        <v>0</v>
      </c>
      <c r="E34" s="105"/>
      <c r="F34" s="82">
        <f t="shared" si="1"/>
        <v>0</v>
      </c>
    </row>
    <row r="35" spans="2:6" ht="12">
      <c r="B35" s="49" t="str">
        <f>+'knižničný fond'!B35</f>
        <v>5.</v>
      </c>
      <c r="C35" s="16"/>
      <c r="D35" s="105">
        <v>0</v>
      </c>
      <c r="E35" s="105"/>
      <c r="F35" s="82">
        <f t="shared" si="1"/>
        <v>0</v>
      </c>
    </row>
    <row r="36" spans="2:6" ht="12">
      <c r="B36" s="49" t="str">
        <f>+'knižničný fond'!B36</f>
        <v>6.</v>
      </c>
      <c r="C36" s="16">
        <f>'knižničný fond'!C36</f>
        <v>0</v>
      </c>
      <c r="D36" s="105"/>
      <c r="E36" s="105"/>
      <c r="F36" s="82">
        <f t="shared" si="1"/>
        <v>0</v>
      </c>
    </row>
    <row r="37" spans="2:6" ht="12">
      <c r="B37" s="49" t="str">
        <f>+'knižničný fond'!B37</f>
        <v>7.</v>
      </c>
      <c r="C37" s="16">
        <f>'knižničný fond'!C37</f>
        <v>0</v>
      </c>
      <c r="D37" s="105"/>
      <c r="E37" s="105"/>
      <c r="F37" s="82">
        <f t="shared" si="1"/>
        <v>0</v>
      </c>
    </row>
    <row r="38" spans="2:6" ht="12">
      <c r="B38" s="49" t="str">
        <f>+'knižničný fond'!B38</f>
        <v>8.</v>
      </c>
      <c r="C38" s="16">
        <f>'knižničný fond'!C38</f>
        <v>0</v>
      </c>
      <c r="D38" s="105"/>
      <c r="E38" s="105"/>
      <c r="F38" s="82">
        <f t="shared" si="1"/>
        <v>0</v>
      </c>
    </row>
    <row r="39" spans="2:6" ht="12">
      <c r="B39" s="49" t="str">
        <f>+'knižničný fond'!B39</f>
        <v>9.</v>
      </c>
      <c r="C39" s="16">
        <f>'knižničný fond'!C39</f>
        <v>0</v>
      </c>
      <c r="D39" s="105"/>
      <c r="E39" s="105"/>
      <c r="F39" s="82">
        <f t="shared" si="1"/>
        <v>0</v>
      </c>
    </row>
    <row r="40" spans="2:6" ht="12">
      <c r="B40" s="49" t="str">
        <f>+'knižničný fond'!B40</f>
        <v>10.</v>
      </c>
      <c r="C40" s="16">
        <f>'knižničný fond'!C40</f>
        <v>0</v>
      </c>
      <c r="D40" s="105"/>
      <c r="E40" s="105"/>
      <c r="F40" s="82">
        <f t="shared" si="1"/>
        <v>0</v>
      </c>
    </row>
    <row r="41" spans="2:6" ht="12.75" thickBot="1">
      <c r="B41" s="167" t="str">
        <f>'knižničný fond'!B41</f>
        <v>SPOLU - Neprof. knižnice</v>
      </c>
      <c r="C41" s="168"/>
      <c r="D41" s="88">
        <f>SUM(D31:D40)</f>
        <v>1</v>
      </c>
      <c r="E41" s="88">
        <f>SUM(E31:E40)</f>
        <v>75</v>
      </c>
      <c r="F41" s="89">
        <f>SUM(F31:F40)</f>
        <v>76</v>
      </c>
    </row>
    <row r="42" spans="2:6" ht="12.75" thickBot="1">
      <c r="B42" s="220" t="str">
        <f>'knižničný fond'!B42</f>
        <v>SPOLU - okres STROPKOV</v>
      </c>
      <c r="C42" s="221"/>
      <c r="D42" s="59">
        <f>SUM(D29+D41)</f>
        <v>4</v>
      </c>
      <c r="E42" s="59">
        <f>SUM(E29+E41)</f>
        <v>105</v>
      </c>
      <c r="F42" s="102">
        <f>SUM(F29+F41)</f>
        <v>109</v>
      </c>
    </row>
  </sheetData>
  <sheetProtection/>
  <mergeCells count="17">
    <mergeCell ref="F2:F6"/>
    <mergeCell ref="B7:F7"/>
    <mergeCell ref="B9:F9"/>
    <mergeCell ref="B11:F11"/>
    <mergeCell ref="B2:C6"/>
    <mergeCell ref="D2:D6"/>
    <mergeCell ref="E2:E6"/>
    <mergeCell ref="B13:F13"/>
    <mergeCell ref="B30:F30"/>
    <mergeCell ref="B41:C41"/>
    <mergeCell ref="B42:C42"/>
    <mergeCell ref="B14:F14"/>
    <mergeCell ref="B24:C24"/>
    <mergeCell ref="B25:C25"/>
    <mergeCell ref="B26:F26"/>
    <mergeCell ref="B27:F27"/>
    <mergeCell ref="B28:F28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hospodarske</cp:lastModifiedBy>
  <cp:lastPrinted>2009-02-20T07:02:14Z</cp:lastPrinted>
  <dcterms:created xsi:type="dcterms:W3CDTF">2000-01-27T06:42:16Z</dcterms:created>
  <dcterms:modified xsi:type="dcterms:W3CDTF">2015-03-27T11:38:38Z</dcterms:modified>
  <cp:category/>
  <cp:version/>
  <cp:contentType/>
  <cp:contentStatus/>
</cp:coreProperties>
</file>